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8675" windowHeight="7695"/>
  </bookViews>
  <sheets>
    <sheet name="EAI" sheetId="1" r:id="rId1"/>
  </sheets>
  <definedNames>
    <definedName name="Abr">#REF!</definedName>
    <definedName name="_xlnm.Print_Area" localSheetId="0">EAI!$A$1:$K$69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45621" concurrentCalc="0"/>
</workbook>
</file>

<file path=xl/calcChain.xml><?xml version="1.0" encoding="utf-8"?>
<calcChain xmlns="http://schemas.openxmlformats.org/spreadsheetml/2006/main">
  <c r="I15" i="1" l="1"/>
  <c r="I18" i="1"/>
  <c r="I27" i="1"/>
  <c r="I41" i="1"/>
  <c r="I44" i="1"/>
  <c r="I37" i="1"/>
  <c r="I52" i="1"/>
  <c r="I57" i="1"/>
  <c r="I59" i="1"/>
  <c r="I69" i="1"/>
  <c r="H15" i="1"/>
  <c r="H18" i="1"/>
  <c r="H27" i="1"/>
  <c r="H41" i="1"/>
  <c r="H44" i="1"/>
  <c r="H37" i="1"/>
  <c r="H52" i="1"/>
  <c r="H57" i="1"/>
  <c r="H59" i="1"/>
  <c r="H69" i="1"/>
  <c r="G11" i="1"/>
  <c r="G12" i="1"/>
  <c r="G13" i="1"/>
  <c r="G14" i="1"/>
  <c r="E15" i="1"/>
  <c r="F15" i="1"/>
  <c r="G15" i="1"/>
  <c r="G19" i="1"/>
  <c r="G20" i="1"/>
  <c r="G21" i="1"/>
  <c r="G18" i="1"/>
  <c r="G22" i="1"/>
  <c r="G23" i="1"/>
  <c r="G24" i="1"/>
  <c r="G25" i="1"/>
  <c r="G27" i="1"/>
  <c r="E41" i="1"/>
  <c r="E44" i="1"/>
  <c r="E37" i="1"/>
  <c r="E52" i="1"/>
  <c r="E57" i="1"/>
  <c r="E59" i="1"/>
  <c r="F41" i="1"/>
  <c r="F44" i="1"/>
  <c r="F37" i="1"/>
  <c r="F52" i="1"/>
  <c r="F57" i="1"/>
  <c r="F59" i="1"/>
  <c r="G59" i="1"/>
  <c r="G69" i="1"/>
  <c r="F18" i="1"/>
  <c r="F27" i="1"/>
  <c r="F69" i="1"/>
  <c r="E18" i="1"/>
  <c r="E27" i="1"/>
  <c r="E69" i="1"/>
  <c r="J27" i="1"/>
  <c r="J59" i="1"/>
  <c r="J61" i="1"/>
  <c r="I61" i="1"/>
  <c r="H61" i="1"/>
  <c r="G61" i="1"/>
  <c r="F61" i="1"/>
  <c r="E61" i="1"/>
  <c r="J58" i="1"/>
  <c r="G58" i="1"/>
  <c r="J57" i="1"/>
  <c r="G57" i="1"/>
  <c r="J56" i="1"/>
  <c r="J55" i="1"/>
  <c r="G55" i="1"/>
  <c r="J54" i="1"/>
  <c r="G54" i="1"/>
  <c r="J53" i="1"/>
  <c r="G53" i="1"/>
  <c r="J52" i="1"/>
  <c r="G52" i="1"/>
  <c r="J51" i="1"/>
  <c r="J50" i="1"/>
  <c r="G50" i="1"/>
  <c r="J49" i="1"/>
  <c r="G49" i="1"/>
  <c r="G48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11" i="1"/>
  <c r="J12" i="1"/>
  <c r="J13" i="1"/>
  <c r="J14" i="1"/>
  <c r="J15" i="1"/>
  <c r="J18" i="1"/>
  <c r="J22" i="1"/>
  <c r="J23" i="1"/>
  <c r="J24" i="1"/>
  <c r="J25" i="1"/>
  <c r="L27" i="1"/>
  <c r="J21" i="1"/>
  <c r="J20" i="1"/>
  <c r="J19" i="1"/>
  <c r="J17" i="1"/>
  <c r="G17" i="1"/>
  <c r="J16" i="1"/>
  <c r="G16" i="1"/>
</calcChain>
</file>

<file path=xl/comments1.xml><?xml version="1.0" encoding="utf-8"?>
<comments xmlns="http://schemas.openxmlformats.org/spreadsheetml/2006/main">
  <authors>
    <author>DGCG</author>
  </authors>
  <commentList>
    <comment ref="H60" author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<sst xmlns="http://schemas.openxmlformats.org/spreadsheetml/2006/main" count="78" uniqueCount="46">
  <si>
    <t>ESTADO ANALÍTICO DE INGRESOS</t>
  </si>
  <si>
    <t>POR FUENTE DE FINANCIAMIENTO Y FUENTE DE FINANCIAMIENTO/RUBRO</t>
  </si>
  <si>
    <t>del 01 de  Enero al 30 de Septiembre del 2018</t>
  </si>
  <si>
    <t xml:space="preserve">Ente Público:      </t>
  </si>
  <si>
    <t>INSTITUTO DE INFRAESTRUCTURA FISICA EDUCATIVA DE GUANAJUATO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</si>
  <si>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</si>
  <si>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</si>
  <si>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</si>
  <si>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</si>
  <si>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</si>
  <si>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</si>
  <si>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</si>
  <si>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</si>
  <si>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</si>
  <si>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</si>
  <si>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</si>
  <si>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</si>
  <si>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</si>
  <si>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</si>
  <si>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</si>
  <si>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</si>
  <si>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</si>
  <si>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</si>
  <si>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</si>
  <si>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</si>
  <si>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</si>
  <si>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</si>
  <si>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 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</si>
  <si>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</si>
  <si>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</si>
  <si>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</si>
  <si>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</si>
  <si>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</si>
  <si>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</si>
  <si>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</si>
  <si>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</si>
  <si>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No Comprendidos en las fracciones de la Ley de Ingresos causadas en</t>
  </si>
  <si>
    <t>ejercicios fiscales anteriores pendiente de liquidación o pago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</si>
  <si>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</si>
  <si>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</si>
  <si>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</si>
  <si>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</si>
  <si>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Ing. Pedro Peredo Medina</t>
  </si>
  <si>
    <t xml:space="preserve">C.P. Jenny Margarita Granados Galdeano 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</si>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</sst>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166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26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30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1" fillId="0" borderId="0"/>
    <xf numFmtId="0" fontId="11" fillId="0" borderId="0"/>
    <xf numFmtId="0" fontId="32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6" fillId="13" borderId="17" applyNumberFormat="0" applyProtection="0">
      <alignment horizontal="left" vertical="center" indent="1"/>
    </xf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</cellStyleXfs>
  <cellXfs count="105">
    <xf numFmtId="0" fontId="0" fillId="0" borderId="0" xfId="0"/>
    <xf numFmtId="0" fontId="3" fillId="11" borderId="0" xfId="0" applyFont="1" applyFill="1"/>
    <xf numFmtId="0" fontId="5" fillId="11" borderId="0" xfId="2" applyFont="1" applyFill="1"/>
    <xf numFmtId="0" fontId="5" fillId="11" borderId="0" xfId="2" applyFont="1" applyFill="1" applyBorder="1"/>
    <xf numFmtId="0" fontId="3" fillId="11" borderId="0" xfId="0" applyFont="1" applyFill="1" applyBorder="1"/>
    <xf numFmtId="0" fontId="5" fillId="11" borderId="0" xfId="2" applyFont="1" applyFill="1" applyBorder="1" applyAlignment="1">
      <alignment horizontal="center"/>
    </xf>
    <xf numFmtId="0" fontId="4" fillId="11" borderId="0" xfId="0" applyFont="1" applyFill="1" applyBorder="1" applyAlignment="1"/>
    <xf numFmtId="0" fontId="4" fillId="11" borderId="0" xfId="0" applyFont="1" applyFill="1" applyBorder="1" applyAlignment="1">
      <alignment horizontal="right"/>
    </xf>
    <xf numFmtId="0" fontId="5" fillId="11" borderId="0" xfId="2" applyFont="1" applyFill="1" applyAlignment="1">
      <alignment horizontal="center"/>
    </xf>
    <xf numFmtId="0" fontId="5" fillId="11" borderId="0" xfId="2" applyFont="1" applyFill="1" applyAlignment="1"/>
    <xf numFmtId="37" fontId="4" fillId="12" borderId="3" xfId="2" applyNumberFormat="1" applyFont="1" applyFill="1" applyBorder="1" applyAlignment="1">
      <alignment horizontal="center" vertical="center"/>
    </xf>
    <xf numFmtId="37" fontId="4" fillId="12" borderId="3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0" fontId="6" fillId="11" borderId="6" xfId="2" applyFont="1" applyFill="1" applyBorder="1"/>
    <xf numFmtId="164" fontId="6" fillId="11" borderId="6" xfId="1" applyFont="1" applyFill="1" applyBorder="1" applyAlignment="1">
      <alignment horizontal="center"/>
    </xf>
    <xf numFmtId="164" fontId="6" fillId="11" borderId="7" xfId="1" applyFont="1" applyFill="1" applyBorder="1" applyAlignment="1">
      <alignment horizontal="center"/>
    </xf>
    <xf numFmtId="165" fontId="7" fillId="11" borderId="10" xfId="1" applyNumberFormat="1" applyFont="1" applyFill="1" applyBorder="1" applyAlignment="1">
      <alignment vertical="center" wrapText="1"/>
    </xf>
    <xf numFmtId="165" fontId="7" fillId="0" borderId="10" xfId="1" applyNumberFormat="1" applyFont="1" applyFill="1" applyBorder="1" applyAlignment="1">
      <alignment vertical="center" wrapText="1"/>
    </xf>
    <xf numFmtId="0" fontId="6" fillId="11" borderId="8" xfId="2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>
      <alignment vertical="center" wrapText="1"/>
    </xf>
    <xf numFmtId="165" fontId="8" fillId="11" borderId="10" xfId="1" applyNumberFormat="1" applyFont="1" applyFill="1" applyBorder="1" applyAlignment="1">
      <alignment vertical="center" wrapText="1"/>
    </xf>
    <xf numFmtId="0" fontId="3" fillId="0" borderId="0" xfId="0" applyFont="1"/>
    <xf numFmtId="165" fontId="3" fillId="11" borderId="0" xfId="0" applyNumberFormat="1" applyFont="1" applyFill="1"/>
    <xf numFmtId="0" fontId="9" fillId="11" borderId="0" xfId="2" applyFont="1" applyFill="1"/>
    <xf numFmtId="0" fontId="6" fillId="11" borderId="11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165" fontId="6" fillId="0" borderId="12" xfId="1" applyNumberFormat="1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  <xf numFmtId="165" fontId="6" fillId="11" borderId="13" xfId="1" applyNumberFormat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1" fillId="11" borderId="5" xfId="0" applyFont="1" applyFill="1" applyBorder="1" applyAlignment="1">
      <alignment vertical="top" wrapText="1"/>
    </xf>
    <xf numFmtId="0" fontId="4" fillId="11" borderId="5" xfId="0" applyFont="1" applyFill="1" applyBorder="1" applyAlignment="1">
      <alignment vertical="top" wrapText="1"/>
    </xf>
    <xf numFmtId="164" fontId="4" fillId="11" borderId="5" xfId="1" applyFont="1" applyFill="1" applyBorder="1" applyAlignment="1">
      <alignment vertical="top" wrapText="1"/>
    </xf>
    <xf numFmtId="165" fontId="5" fillId="11" borderId="0" xfId="2" applyNumberFormat="1" applyFont="1" applyFill="1" applyAlignment="1">
      <alignment horizontal="center"/>
    </xf>
    <xf numFmtId="4" fontId="5" fillId="11" borderId="0" xfId="2" applyNumberFormat="1" applyFont="1" applyFill="1" applyAlignment="1">
      <alignment horizontal="center"/>
    </xf>
    <xf numFmtId="0" fontId="12" fillId="11" borderId="4" xfId="2" applyFont="1" applyFill="1" applyBorder="1"/>
    <xf numFmtId="0" fontId="12" fillId="11" borderId="5" xfId="2" applyFont="1" applyFill="1" applyBorder="1"/>
    <xf numFmtId="0" fontId="12" fillId="11" borderId="6" xfId="2" applyFont="1" applyFill="1" applyBorder="1"/>
    <xf numFmtId="43" fontId="12" fillId="11" borderId="7" xfId="3" applyFont="1" applyFill="1" applyBorder="1" applyAlignment="1">
      <alignment horizontal="center"/>
    </xf>
    <xf numFmtId="0" fontId="13" fillId="11" borderId="8" xfId="2" applyFont="1" applyFill="1" applyBorder="1" applyAlignment="1">
      <alignment horizontal="left"/>
    </xf>
    <xf numFmtId="0" fontId="13" fillId="11" borderId="0" xfId="2" applyFont="1" applyFill="1" applyBorder="1" applyAlignment="1">
      <alignment horizontal="left"/>
    </xf>
    <xf numFmtId="0" fontId="14" fillId="0" borderId="9" xfId="0" applyFont="1" applyBorder="1"/>
    <xf numFmtId="165" fontId="10" fillId="11" borderId="10" xfId="3" applyNumberFormat="1" applyFont="1" applyFill="1" applyBorder="1" applyAlignment="1">
      <alignment vertical="center" wrapText="1"/>
    </xf>
    <xf numFmtId="0" fontId="15" fillId="11" borderId="8" xfId="2" applyFont="1" applyFill="1" applyBorder="1" applyAlignment="1">
      <alignment horizontal="center" vertical="center"/>
    </xf>
    <xf numFmtId="165" fontId="17" fillId="11" borderId="10" xfId="3" applyNumberFormat="1" applyFont="1" applyFill="1" applyBorder="1" applyAlignment="1">
      <alignment vertical="center" wrapText="1"/>
    </xf>
    <xf numFmtId="0" fontId="14" fillId="0" borderId="0" xfId="0" applyFont="1" applyBorder="1"/>
    <xf numFmtId="0" fontId="16" fillId="11" borderId="9" xfId="0" applyFont="1" applyFill="1" applyBorder="1" applyAlignment="1">
      <alignment vertical="center" wrapText="1"/>
    </xf>
    <xf numFmtId="165" fontId="14" fillId="0" borderId="0" xfId="4" applyNumberFormat="1" applyFont="1" applyFill="1" applyBorder="1" applyAlignment="1" applyProtection="1">
      <alignment vertical="top"/>
      <protection locked="0"/>
    </xf>
    <xf numFmtId="0" fontId="17" fillId="11" borderId="0" xfId="0" applyFont="1" applyFill="1" applyBorder="1" applyAlignment="1">
      <alignment vertical="center" wrapText="1"/>
    </xf>
    <xf numFmtId="165" fontId="12" fillId="11" borderId="10" xfId="3" applyNumberFormat="1" applyFont="1" applyFill="1" applyBorder="1" applyAlignment="1">
      <alignment horizontal="center"/>
    </xf>
    <xf numFmtId="0" fontId="5" fillId="11" borderId="0" xfId="0" applyFont="1" applyFill="1"/>
    <xf numFmtId="0" fontId="5" fillId="0" borderId="0" xfId="0" applyFont="1"/>
    <xf numFmtId="3" fontId="5" fillId="0" borderId="0" xfId="0" applyNumberFormat="1" applyFont="1"/>
    <xf numFmtId="4" fontId="18" fillId="0" borderId="10" xfId="5" applyNumberFormat="1" applyFont="1" applyFill="1" applyBorder="1" applyAlignment="1" applyProtection="1">
      <alignment vertical="top"/>
      <protection locked="0"/>
    </xf>
    <xf numFmtId="0" fontId="13" fillId="11" borderId="8" xfId="2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9" xfId="0" applyFont="1" applyBorder="1"/>
    <xf numFmtId="165" fontId="20" fillId="11" borderId="10" xfId="3" applyNumberFormat="1" applyFont="1" applyFill="1" applyBorder="1" applyAlignment="1">
      <alignment horizontal="center"/>
    </xf>
    <xf numFmtId="0" fontId="15" fillId="11" borderId="0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Continuous"/>
    </xf>
    <xf numFmtId="0" fontId="13" fillId="0" borderId="15" xfId="2" applyFont="1" applyFill="1" applyBorder="1" applyAlignment="1">
      <alignment horizontal="centerContinuous"/>
    </xf>
    <xf numFmtId="0" fontId="13" fillId="0" borderId="16" xfId="2" applyFont="1" applyFill="1" applyBorder="1" applyAlignment="1">
      <alignment horizontal="left" wrapText="1" indent="1"/>
    </xf>
    <xf numFmtId="165" fontId="21" fillId="0" borderId="3" xfId="1" applyNumberFormat="1" applyFont="1" applyFill="1" applyBorder="1" applyAlignment="1">
      <alignment vertical="center" wrapText="1"/>
    </xf>
    <xf numFmtId="0" fontId="14" fillId="0" borderId="0" xfId="0" applyFont="1" applyFill="1"/>
    <xf numFmtId="164" fontId="18" fillId="0" borderId="5" xfId="1" applyFont="1" applyFill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top" wrapText="1"/>
    </xf>
    <xf numFmtId="165" fontId="3" fillId="0" borderId="0" xfId="0" applyNumberFormat="1" applyFont="1"/>
    <xf numFmtId="0" fontId="14" fillId="11" borderId="0" xfId="0" applyFont="1" applyFill="1"/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164" fontId="11" fillId="11" borderId="0" xfId="1" applyFont="1" applyFill="1" applyBorder="1" applyProtection="1"/>
    <xf numFmtId="0" fontId="3" fillId="0" borderId="0" xfId="0" applyFont="1" applyBorder="1" applyAlignment="1"/>
    <xf numFmtId="164" fontId="11" fillId="11" borderId="0" xfId="1" applyFont="1" applyFill="1" applyBorder="1" applyAlignment="1" applyProtection="1">
      <alignment vertical="top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11" borderId="0" xfId="0" applyFont="1" applyFill="1" applyBorder="1" applyAlignment="1">
      <alignment horizontal="left" vertical="center" wrapText="1"/>
    </xf>
    <xf numFmtId="0" fontId="16" fillId="11" borderId="9" xfId="0" applyFont="1" applyFill="1" applyBorder="1" applyAlignment="1">
      <alignment horizontal="left" vertical="center" wrapText="1"/>
    </xf>
    <xf numFmtId="3" fontId="10" fillId="11" borderId="7" xfId="0" applyNumberFormat="1" applyFont="1" applyFill="1" applyBorder="1" applyAlignment="1">
      <alignment horizontal="right" vertical="center" wrapText="1"/>
    </xf>
    <xf numFmtId="3" fontId="10" fillId="11" borderId="13" xfId="0" applyNumberFormat="1" applyFont="1" applyFill="1" applyBorder="1" applyAlignment="1">
      <alignment horizontal="right" vertical="center" wrapText="1"/>
    </xf>
    <xf numFmtId="164" fontId="22" fillId="0" borderId="14" xfId="1" applyFont="1" applyFill="1" applyBorder="1" applyAlignment="1">
      <alignment horizontal="center" vertical="top" wrapText="1"/>
    </xf>
    <xf numFmtId="164" fontId="22" fillId="0" borderId="16" xfId="1" applyFont="1" applyFill="1" applyBorder="1" applyAlignment="1">
      <alignment horizontal="center" vertical="top" wrapText="1"/>
    </xf>
    <xf numFmtId="0" fontId="7" fillId="11" borderId="8" xfId="0" applyFont="1" applyFill="1" applyBorder="1" applyAlignment="1">
      <alignment horizontal="left" vertical="center" wrapText="1"/>
    </xf>
    <xf numFmtId="0" fontId="7" fillId="11" borderId="0" xfId="0" applyFont="1" applyFill="1" applyBorder="1" applyAlignment="1">
      <alignment horizontal="left" vertical="center" wrapText="1"/>
    </xf>
    <xf numFmtId="0" fontId="7" fillId="11" borderId="9" xfId="0" applyFont="1" applyFill="1" applyBorder="1" applyAlignment="1">
      <alignment horizontal="left" vertical="center" wrapText="1"/>
    </xf>
    <xf numFmtId="164" fontId="4" fillId="0" borderId="14" xfId="1" applyFont="1" applyBorder="1" applyAlignment="1">
      <alignment horizontal="center" vertical="top" wrapText="1"/>
    </xf>
    <xf numFmtId="164" fontId="4" fillId="0" borderId="16" xfId="1" applyFont="1" applyBorder="1" applyAlignment="1">
      <alignment horizontal="center" vertical="top" wrapText="1"/>
    </xf>
    <xf numFmtId="37" fontId="4" fillId="12" borderId="3" xfId="2" applyNumberFormat="1" applyFont="1" applyFill="1" applyBorder="1" applyAlignment="1">
      <alignment horizontal="center" vertical="center" wrapText="1"/>
    </xf>
    <xf numFmtId="37" fontId="4" fillId="12" borderId="3" xfId="2" applyNumberFormat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center"/>
    </xf>
    <xf numFmtId="0" fontId="4" fillId="11" borderId="2" xfId="0" applyNumberFormat="1" applyFont="1" applyFill="1" applyBorder="1" applyAlignment="1" applyProtection="1">
      <alignment horizontal="center"/>
      <protection locked="0"/>
    </xf>
    <xf numFmtId="0" fontId="33" fillId="11" borderId="0" xfId="0" applyFont="1" applyFill="1" applyBorder="1"/>
    <xf numFmtId="165" fontId="34" fillId="0" borderId="0" xfId="1" applyNumberFormat="1" applyFont="1" applyFill="1" applyBorder="1" applyAlignment="1">
      <alignment vertical="center" wrapText="1"/>
    </xf>
    <xf numFmtId="165" fontId="33" fillId="11" borderId="0" xfId="0" applyNumberFormat="1" applyFont="1" applyFill="1" applyBorder="1"/>
  </cellXfs>
  <cellStyles count="306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"/>
    <cellStyle name="Millares 2 2" xfId="38"/>
    <cellStyle name="Millares 2 2 10" xfId="39"/>
    <cellStyle name="Millares 2 2 2" xfId="40"/>
    <cellStyle name="Millares 2 2 3" xfId="41"/>
    <cellStyle name="Millares 2 2 4" xfId="42"/>
    <cellStyle name="Millares 2 2 5" xfId="43"/>
    <cellStyle name="Millares 2 2 5 2" xfId="44"/>
    <cellStyle name="Millares 2 2 6" xfId="45"/>
    <cellStyle name="Millares 2 2 7" xfId="46"/>
    <cellStyle name="Millares 2 2 8" xfId="47"/>
    <cellStyle name="Millares 2 2 9" xfId="48"/>
    <cellStyle name="Millares 2 20" xfId="49"/>
    <cellStyle name="Millares 2 21" xfId="50"/>
    <cellStyle name="Millares 2 22" xfId="51"/>
    <cellStyle name="Millares 2 23" xfId="52"/>
    <cellStyle name="Millares 2 24" xfId="53"/>
    <cellStyle name="Millares 2 3" xfId="54"/>
    <cellStyle name="Millares 2 3 2" xfId="55"/>
    <cellStyle name="Millares 2 3 3" xfId="56"/>
    <cellStyle name="Millares 2 3 3 2" xfId="57"/>
    <cellStyle name="Millares 2 3 4" xfId="58"/>
    <cellStyle name="Millares 2 3 5" xfId="59"/>
    <cellStyle name="Millares 2 3 6" xfId="60"/>
    <cellStyle name="Millares 2 3 7" xfId="61"/>
    <cellStyle name="Millares 2 3 8" xfId="62"/>
    <cellStyle name="Millares 2 4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70"/>
    <cellStyle name="Millares 3 11" xfId="71"/>
    <cellStyle name="Millares 3 2" xfId="72"/>
    <cellStyle name="Millares 3 2 2" xfId="73"/>
    <cellStyle name="Millares 3 3" xfId="74"/>
    <cellStyle name="Millares 3 3 2" xfId="75"/>
    <cellStyle name="Millares 3 4" xfId="76"/>
    <cellStyle name="Millares 3 4 2" xfId="77"/>
    <cellStyle name="Millares 3 5" xfId="78"/>
    <cellStyle name="Millares 3 5 2" xfId="79"/>
    <cellStyle name="Millares 3 6" xfId="80"/>
    <cellStyle name="Millares 3 7" xfId="81"/>
    <cellStyle name="Millares 3 8" xfId="82"/>
    <cellStyle name="Millares 3 9" xfId="83"/>
    <cellStyle name="Millares 4" xfId="84"/>
    <cellStyle name="Millares 4 2" xfId="85"/>
    <cellStyle name="Millares 4 2 2" xfId="86"/>
    <cellStyle name="Millares 4 3" xfId="87"/>
    <cellStyle name="Millares 5" xfId="88"/>
    <cellStyle name="Millares 6" xfId="89"/>
    <cellStyle name="Millares 7" xfId="90"/>
    <cellStyle name="Millares 8" xfId="91"/>
    <cellStyle name="Millares 8 2" xfId="92"/>
    <cellStyle name="Millares 9" xfId="93"/>
    <cellStyle name="Moneda 2" xfId="94"/>
    <cellStyle name="Moneda 2 2" xfId="95"/>
    <cellStyle name="Moneda 2 3" xfId="96"/>
    <cellStyle name="Moneda 2 4" xfId="97"/>
    <cellStyle name="Moneda 2 5" xfId="98"/>
    <cellStyle name="Moneda 2 6" xfId="99"/>
    <cellStyle name="Moneda 3" xfId="100"/>
    <cellStyle name="Normal" xfId="0" builtinId="0"/>
    <cellStyle name="Normal 10" xfId="101"/>
    <cellStyle name="Normal 10 2" xfId="102"/>
    <cellStyle name="Normal 10 3" xfId="103"/>
    <cellStyle name="Normal 10 4" xfId="104"/>
    <cellStyle name="Normal 10 5" xfId="105"/>
    <cellStyle name="Normal 11" xfId="106"/>
    <cellStyle name="Normal 12" xfId="107"/>
    <cellStyle name="Normal 12 2" xfId="108"/>
    <cellStyle name="Normal 13" xfId="109"/>
    <cellStyle name="Normal 14" xfId="110"/>
    <cellStyle name="Normal 15" xfId="111"/>
    <cellStyle name="Normal 16" xfId="112"/>
    <cellStyle name="Normal 2" xfId="113"/>
    <cellStyle name="Normal 2 10" xfId="114"/>
    <cellStyle name="Normal 2 10 2" xfId="115"/>
    <cellStyle name="Normal 2 10 3" xfId="116"/>
    <cellStyle name="Normal 2 11" xfId="117"/>
    <cellStyle name="Normal 2 11 2" xfId="118"/>
    <cellStyle name="Normal 2 11 3" xfId="119"/>
    <cellStyle name="Normal 2 12" xfId="120"/>
    <cellStyle name="Normal 2 12 2" xfId="121"/>
    <cellStyle name="Normal 2 12 3" xfId="122"/>
    <cellStyle name="Normal 2 13" xfId="123"/>
    <cellStyle name="Normal 2 13 2" xfId="124"/>
    <cellStyle name="Normal 2 13 3" xfId="125"/>
    <cellStyle name="Normal 2 14" xfId="126"/>
    <cellStyle name="Normal 2 14 2" xfId="127"/>
    <cellStyle name="Normal 2 14 3" xfId="128"/>
    <cellStyle name="Normal 2 15" xfId="129"/>
    <cellStyle name="Normal 2 15 2" xfId="130"/>
    <cellStyle name="Normal 2 15 3" xfId="131"/>
    <cellStyle name="Normal 2 16" xfId="132"/>
    <cellStyle name="Normal 2 16 2" xfId="133"/>
    <cellStyle name="Normal 2 16 3" xfId="134"/>
    <cellStyle name="Normal 2 17" xfId="135"/>
    <cellStyle name="Normal 2 17 2" xfId="136"/>
    <cellStyle name="Normal 2 17 3" xfId="137"/>
    <cellStyle name="Normal 2 18" xfId="138"/>
    <cellStyle name="Normal 2 18 2" xfId="5"/>
    <cellStyle name="Normal 2 19" xfId="139"/>
    <cellStyle name="Normal 2 2" xfId="140"/>
    <cellStyle name="Normal 2 2 10" xfId="141"/>
    <cellStyle name="Normal 2 2 11" xfId="142"/>
    <cellStyle name="Normal 2 2 12" xfId="143"/>
    <cellStyle name="Normal 2 2 13" xfId="144"/>
    <cellStyle name="Normal 2 2 14" xfId="145"/>
    <cellStyle name="Normal 2 2 15" xfId="146"/>
    <cellStyle name="Normal 2 2 16" xfId="147"/>
    <cellStyle name="Normal 2 2 17" xfId="148"/>
    <cellStyle name="Normal 2 2 18" xfId="149"/>
    <cellStyle name="Normal 2 2 19" xfId="150"/>
    <cellStyle name="Normal 2 2 2" xfId="151"/>
    <cellStyle name="Normal 2 2 2 2" xfId="152"/>
    <cellStyle name="Normal 2 2 2 3" xfId="153"/>
    <cellStyle name="Normal 2 2 2 4" xfId="154"/>
    <cellStyle name="Normal 2 2 2 5" xfId="155"/>
    <cellStyle name="Normal 2 2 2 6" xfId="156"/>
    <cellStyle name="Normal 2 2 2 7" xfId="157"/>
    <cellStyle name="Normal 2 2 20" xfId="158"/>
    <cellStyle name="Normal 2 2 21" xfId="159"/>
    <cellStyle name="Normal 2 2 22" xfId="160"/>
    <cellStyle name="Normal 2 2 23" xfId="161"/>
    <cellStyle name="Normal 2 2 3" xfId="162"/>
    <cellStyle name="Normal 2 2 4" xfId="163"/>
    <cellStyle name="Normal 2 2 5" xfId="164"/>
    <cellStyle name="Normal 2 2 6" xfId="165"/>
    <cellStyle name="Normal 2 2 7" xfId="166"/>
    <cellStyle name="Normal 2 2 8" xfId="167"/>
    <cellStyle name="Normal 2 2 9" xfId="168"/>
    <cellStyle name="Normal 2 20" xfId="169"/>
    <cellStyle name="Normal 2 21" xfId="170"/>
    <cellStyle name="Normal 2 22" xfId="171"/>
    <cellStyle name="Normal 2 23" xfId="172"/>
    <cellStyle name="Normal 2 24" xfId="173"/>
    <cellStyle name="Normal 2 25" xfId="174"/>
    <cellStyle name="Normal 2 26" xfId="175"/>
    <cellStyle name="Normal 2 27" xfId="176"/>
    <cellStyle name="Normal 2 28" xfId="177"/>
    <cellStyle name="Normal 2 29" xfId="178"/>
    <cellStyle name="Normal 2 3" xfId="179"/>
    <cellStyle name="Normal 2 3 2" xfId="180"/>
    <cellStyle name="Normal 2 3 3" xfId="181"/>
    <cellStyle name="Normal 2 3 4" xfId="182"/>
    <cellStyle name="Normal 2 3 5" xfId="183"/>
    <cellStyle name="Normal 2 3 6" xfId="184"/>
    <cellStyle name="Normal 2 3 7" xfId="185"/>
    <cellStyle name="Normal 2 3 8" xfId="186"/>
    <cellStyle name="Normal 2 3 9" xfId="187"/>
    <cellStyle name="Normal 2 30" xfId="188"/>
    <cellStyle name="Normal 2 31" xfId="189"/>
    <cellStyle name="Normal 2 4" xfId="4"/>
    <cellStyle name="Normal 2 4 2" xfId="190"/>
    <cellStyle name="Normal 2 4 3" xfId="191"/>
    <cellStyle name="Normal 2 5" xfId="192"/>
    <cellStyle name="Normal 2 5 2" xfId="193"/>
    <cellStyle name="Normal 2 5 3" xfId="194"/>
    <cellStyle name="Normal 2 6" xfId="195"/>
    <cellStyle name="Normal 2 6 2" xfId="196"/>
    <cellStyle name="Normal 2 6 3" xfId="197"/>
    <cellStyle name="Normal 2 7" xfId="198"/>
    <cellStyle name="Normal 2 7 2" xfId="199"/>
    <cellStyle name="Normal 2 7 3" xfId="200"/>
    <cellStyle name="Normal 2 8" xfId="201"/>
    <cellStyle name="Normal 2 8 2" xfId="202"/>
    <cellStyle name="Normal 2 8 3" xfId="203"/>
    <cellStyle name="Normal 2 82" xfId="204"/>
    <cellStyle name="Normal 2 83" xfId="205"/>
    <cellStyle name="Normal 2 86" xfId="206"/>
    <cellStyle name="Normal 2 9" xfId="207"/>
    <cellStyle name="Normal 2 9 2" xfId="208"/>
    <cellStyle name="Normal 2 9 3" xfId="209"/>
    <cellStyle name="Normal 3" xfId="210"/>
    <cellStyle name="Normal 3 10" xfId="211"/>
    <cellStyle name="Normal 3 11" xfId="212"/>
    <cellStyle name="Normal 3 12" xfId="213"/>
    <cellStyle name="Normal 3 13" xfId="214"/>
    <cellStyle name="Normal 3 2" xfId="215"/>
    <cellStyle name="Normal 3 2 2" xfId="216"/>
    <cellStyle name="Normal 3 3" xfId="217"/>
    <cellStyle name="Normal 3 4" xfId="218"/>
    <cellStyle name="Normal 3 5" xfId="219"/>
    <cellStyle name="Normal 3 5 2" xfId="220"/>
    <cellStyle name="Normal 3 6" xfId="221"/>
    <cellStyle name="Normal 3 6 2" xfId="222"/>
    <cellStyle name="Normal 3 7" xfId="223"/>
    <cellStyle name="Normal 3 7 2" xfId="224"/>
    <cellStyle name="Normal 3 8" xfId="225"/>
    <cellStyle name="Normal 3 8 2" xfId="226"/>
    <cellStyle name="Normal 3 9" xfId="227"/>
    <cellStyle name="Normal 4" xfId="228"/>
    <cellStyle name="Normal 4 2" xfId="229"/>
    <cellStyle name="Normal 4 2 2" xfId="230"/>
    <cellStyle name="Normal 4 3" xfId="231"/>
    <cellStyle name="Normal 4 4" xfId="232"/>
    <cellStyle name="Normal 4 5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2" xfId="243"/>
    <cellStyle name="Normal 5 2 2" xfId="244"/>
    <cellStyle name="Normal 5 3" xfId="245"/>
    <cellStyle name="Normal 5 3 2" xfId="246"/>
    <cellStyle name="Normal 5 4" xfId="247"/>
    <cellStyle name="Normal 5 4 2" xfId="248"/>
    <cellStyle name="Normal 5 5" xfId="249"/>
    <cellStyle name="Normal 5 5 2" xfId="250"/>
    <cellStyle name="Normal 5 6" xfId="251"/>
    <cellStyle name="Normal 5 7" xfId="252"/>
    <cellStyle name="Normal 5 7 2" xfId="253"/>
    <cellStyle name="Normal 5 8" xfId="254"/>
    <cellStyle name="Normal 5 9" xfId="255"/>
    <cellStyle name="Normal 56" xfId="256"/>
    <cellStyle name="Normal 6" xfId="257"/>
    <cellStyle name="Normal 6 2" xfId="258"/>
    <cellStyle name="Normal 6 2 2" xfId="259"/>
    <cellStyle name="Normal 6 2 3" xfId="260"/>
    <cellStyle name="Normal 6 3" xfId="261"/>
    <cellStyle name="Normal 6 4" xfId="262"/>
    <cellStyle name="Normal 6 5" xfId="263"/>
    <cellStyle name="Normal 7" xfId="264"/>
    <cellStyle name="Normal 7 10" xfId="265"/>
    <cellStyle name="Normal 7 11" xfId="266"/>
    <cellStyle name="Normal 7 12" xfId="267"/>
    <cellStyle name="Normal 7 13" xfId="268"/>
    <cellStyle name="Normal 7 14" xfId="269"/>
    <cellStyle name="Normal 7 15" xfId="270"/>
    <cellStyle name="Normal 7 16" xfId="271"/>
    <cellStyle name="Normal 7 17" xfId="272"/>
    <cellStyle name="Normal 7 18" xfId="273"/>
    <cellStyle name="Normal 7 19" xfId="274"/>
    <cellStyle name="Normal 7 2" xfId="275"/>
    <cellStyle name="Normal 7 3" xfId="276"/>
    <cellStyle name="Normal 7 4" xfId="277"/>
    <cellStyle name="Normal 7 5" xfId="278"/>
    <cellStyle name="Normal 7 6" xfId="279"/>
    <cellStyle name="Normal 7 7" xfId="280"/>
    <cellStyle name="Normal 7 8" xfId="281"/>
    <cellStyle name="Normal 7 9" xfId="282"/>
    <cellStyle name="Normal 8" xfId="283"/>
    <cellStyle name="Normal 9" xfId="2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9"/>
  <sheetViews>
    <sheetView showGridLines="0" tabSelected="1" zoomScale="85" zoomScaleNormal="85" workbookViewId="0">
      <selection activeCell="L24" sqref="L24:L28"/>
    </sheetView>
  </sheetViews>
  <sheetFormatPr baseColWidth="10" defaultRowHeight="12.75" x14ac:dyDescent="0.2"/>
  <cols>
    <col min="1" max="1" width="1.140625" style="1" customWidth="1"/>
    <col min="2" max="3" width="3.7109375" style="23" customWidth="1"/>
    <col min="4" max="4" width="46.42578125" style="23" customWidth="1"/>
    <col min="5" max="5" width="16.5703125" style="23" bestFit="1" customWidth="1"/>
    <col min="6" max="7" width="15.7109375" style="23" customWidth="1"/>
    <col min="8" max="8" width="18.140625" style="23" bestFit="1" customWidth="1"/>
    <col min="9" max="10" width="15.7109375" style="23" customWidth="1"/>
    <col min="11" max="11" width="2" style="1" customWidth="1"/>
    <col min="12" max="13" width="12.7109375" style="23" bestFit="1" customWidth="1"/>
    <col min="14" max="16384" width="11.42578125" style="23"/>
  </cols>
  <sheetData>
    <row r="1" spans="1:10" ht="18.75" customHeight="1" x14ac:dyDescent="0.2">
      <c r="B1" s="100" t="s">
        <v>0</v>
      </c>
      <c r="C1" s="100"/>
      <c r="D1" s="100"/>
      <c r="E1" s="100"/>
      <c r="F1" s="100"/>
      <c r="G1" s="100"/>
      <c r="H1" s="100"/>
      <c r="I1" s="100"/>
      <c r="J1" s="100"/>
    </row>
    <row r="2" spans="1:10" ht="15" customHeight="1" x14ac:dyDescent="0.2">
      <c r="B2" s="100" t="s">
        <v>1</v>
      </c>
      <c r="C2" s="100"/>
      <c r="D2" s="100"/>
      <c r="E2" s="100"/>
      <c r="F2" s="100"/>
      <c r="G2" s="100"/>
      <c r="H2" s="100"/>
      <c r="I2" s="100"/>
      <c r="J2" s="100"/>
    </row>
    <row r="3" spans="1:10" ht="15" customHeight="1" x14ac:dyDescent="0.2">
      <c r="B3" s="100" t="s">
        <v>2</v>
      </c>
      <c r="C3" s="100"/>
      <c r="D3" s="100"/>
      <c r="E3" s="100"/>
      <c r="F3" s="100"/>
      <c r="G3" s="100"/>
      <c r="H3" s="100"/>
      <c r="I3" s="100"/>
      <c r="J3" s="100"/>
    </row>
    <row r="4" spans="1:10" s="1" customFormat="1" ht="8.25" customHeight="1" x14ac:dyDescent="0.2">
      <c r="A4" s="2"/>
      <c r="B4" s="3"/>
      <c r="C4" s="3"/>
      <c r="D4" s="3"/>
      <c r="E4" s="4"/>
      <c r="F4" s="5"/>
      <c r="G4" s="5"/>
      <c r="H4" s="5"/>
      <c r="I4" s="5"/>
      <c r="J4" s="5"/>
    </row>
    <row r="5" spans="1:10" s="1" customFormat="1" ht="13.5" customHeight="1" x14ac:dyDescent="0.2">
      <c r="A5" s="2"/>
      <c r="B5" s="6"/>
      <c r="D5" s="7" t="s">
        <v>3</v>
      </c>
      <c r="E5" s="101" t="s">
        <v>4</v>
      </c>
      <c r="F5" s="101"/>
      <c r="G5" s="101"/>
      <c r="H5" s="101"/>
      <c r="I5" s="101"/>
      <c r="J5" s="8"/>
    </row>
    <row r="6" spans="1:10" s="1" customFormat="1" ht="11.25" customHeight="1" x14ac:dyDescent="0.2">
      <c r="A6" s="2"/>
      <c r="B6" s="2"/>
      <c r="C6" s="2"/>
      <c r="D6" s="2"/>
      <c r="F6" s="8"/>
      <c r="G6" s="8"/>
      <c r="H6" s="8"/>
      <c r="I6" s="8"/>
      <c r="J6" s="8"/>
    </row>
    <row r="7" spans="1:10" ht="12" customHeight="1" x14ac:dyDescent="0.2">
      <c r="A7" s="9"/>
      <c r="B7" s="95" t="s">
        <v>5</v>
      </c>
      <c r="C7" s="95"/>
      <c r="D7" s="95"/>
      <c r="E7" s="95" t="s">
        <v>6</v>
      </c>
      <c r="F7" s="95"/>
      <c r="G7" s="95"/>
      <c r="H7" s="95"/>
      <c r="I7" s="95"/>
      <c r="J7" s="94" t="s">
        <v>7</v>
      </c>
    </row>
    <row r="8" spans="1:10" ht="25.5" x14ac:dyDescent="0.2">
      <c r="A8" s="2"/>
      <c r="B8" s="95"/>
      <c r="C8" s="95"/>
      <c r="D8" s="95"/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94"/>
    </row>
    <row r="9" spans="1:10" ht="12" customHeight="1" x14ac:dyDescent="0.2">
      <c r="A9" s="2"/>
      <c r="B9" s="95"/>
      <c r="C9" s="95"/>
      <c r="D9" s="95"/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</row>
    <row r="10" spans="1:10" ht="12" customHeight="1" x14ac:dyDescent="0.2">
      <c r="A10" s="12"/>
      <c r="B10" s="13"/>
      <c r="C10" s="14"/>
      <c r="D10" s="15"/>
      <c r="E10" s="16"/>
      <c r="F10" s="17"/>
      <c r="G10" s="17"/>
      <c r="H10" s="17"/>
      <c r="I10" s="17"/>
      <c r="J10" s="17"/>
    </row>
    <row r="11" spans="1:10" ht="12" customHeight="1" x14ac:dyDescent="0.2">
      <c r="A11" s="12"/>
      <c r="B11" s="89" t="s">
        <v>19</v>
      </c>
      <c r="C11" s="90"/>
      <c r="D11" s="91"/>
      <c r="E11" s="18">
        <v>0</v>
      </c>
      <c r="F11" s="18">
        <v>0</v>
      </c>
      <c r="G11" s="18">
        <f>E11+F11</f>
        <v>0</v>
      </c>
      <c r="H11" s="18">
        <v>0</v>
      </c>
      <c r="I11" s="18">
        <v>0</v>
      </c>
      <c r="J11" s="18">
        <f>+I11-E11</f>
        <v>0</v>
      </c>
    </row>
    <row r="12" spans="1:10" ht="12" customHeight="1" x14ac:dyDescent="0.2">
      <c r="A12" s="12"/>
      <c r="B12" s="89" t="s">
        <v>20</v>
      </c>
      <c r="C12" s="90"/>
      <c r="D12" s="91"/>
      <c r="E12" s="18">
        <v>0</v>
      </c>
      <c r="F12" s="18">
        <v>0</v>
      </c>
      <c r="G12" s="18">
        <f>E12+F12</f>
        <v>0</v>
      </c>
      <c r="H12" s="18">
        <v>0</v>
      </c>
      <c r="I12" s="18">
        <v>0</v>
      </c>
      <c r="J12" s="18">
        <f>+I12-E12</f>
        <v>0</v>
      </c>
    </row>
    <row r="13" spans="1:10" ht="12" customHeight="1" x14ac:dyDescent="0.2">
      <c r="A13" s="12"/>
      <c r="B13" s="89" t="s">
        <v>21</v>
      </c>
      <c r="C13" s="90"/>
      <c r="D13" s="91"/>
      <c r="E13" s="19">
        <v>0</v>
      </c>
      <c r="F13" s="18">
        <v>0</v>
      </c>
      <c r="G13" s="18">
        <f>E13+F13</f>
        <v>0</v>
      </c>
      <c r="H13" s="18">
        <v>0</v>
      </c>
      <c r="I13" s="18">
        <v>0</v>
      </c>
      <c r="J13" s="18">
        <f>+I13-E13</f>
        <v>0</v>
      </c>
    </row>
    <row r="14" spans="1:10" ht="12" customHeight="1" x14ac:dyDescent="0.2">
      <c r="A14" s="12"/>
      <c r="B14" s="89" t="s">
        <v>22</v>
      </c>
      <c r="C14" s="90"/>
      <c r="D14" s="91"/>
      <c r="E14" s="19">
        <v>0</v>
      </c>
      <c r="F14" s="19">
        <v>0</v>
      </c>
      <c r="G14" s="18">
        <f>E14+F14</f>
        <v>0</v>
      </c>
      <c r="H14" s="19">
        <v>0</v>
      </c>
      <c r="I14" s="19">
        <v>0</v>
      </c>
      <c r="J14" s="18">
        <f>+I14-E14</f>
        <v>0</v>
      </c>
    </row>
    <row r="15" spans="1:10" ht="12" customHeight="1" x14ac:dyDescent="0.2">
      <c r="A15" s="12"/>
      <c r="B15" s="89" t="s">
        <v>23</v>
      </c>
      <c r="C15" s="90"/>
      <c r="D15" s="91"/>
      <c r="E15" s="19">
        <f>+E16+E17</f>
        <v>94000</v>
      </c>
      <c r="F15" s="19">
        <f>+F16+F17</f>
        <v>649458.85</v>
      </c>
      <c r="G15" s="18">
        <f>+E15+F15</f>
        <v>743458.85</v>
      </c>
      <c r="H15" s="19">
        <f>+H16+H17</f>
        <v>716563.39</v>
      </c>
      <c r="I15" s="19">
        <f>+I16+I17</f>
        <v>716563.39</v>
      </c>
      <c r="J15" s="18">
        <f>I15-E15</f>
        <v>622563.39</v>
      </c>
    </row>
    <row r="16" spans="1:10" ht="12" customHeight="1" x14ac:dyDescent="0.2">
      <c r="A16" s="12"/>
      <c r="B16" s="20"/>
      <c r="C16" s="96" t="s">
        <v>24</v>
      </c>
      <c r="D16" s="97"/>
      <c r="E16" s="21">
        <v>94000</v>
      </c>
      <c r="F16" s="21">
        <v>649458.85</v>
      </c>
      <c r="G16" s="18">
        <f>E16+F16</f>
        <v>743458.85</v>
      </c>
      <c r="H16" s="21">
        <v>716563.39</v>
      </c>
      <c r="I16" s="21">
        <v>716563.39</v>
      </c>
      <c r="J16" s="22">
        <f t="shared" ref="J16:J21" si="0">+I16-E16</f>
        <v>622563.39</v>
      </c>
    </row>
    <row r="17" spans="1:13" ht="12" customHeight="1" x14ac:dyDescent="0.2">
      <c r="A17" s="12"/>
      <c r="B17" s="20"/>
      <c r="C17" s="96" t="s">
        <v>25</v>
      </c>
      <c r="D17" s="97"/>
      <c r="E17" s="21">
        <v>0</v>
      </c>
      <c r="F17" s="21">
        <v>0</v>
      </c>
      <c r="G17" s="18">
        <f>E17+F17</f>
        <v>0</v>
      </c>
      <c r="H17" s="21">
        <v>0</v>
      </c>
      <c r="I17" s="21">
        <v>0</v>
      </c>
      <c r="J17" s="22">
        <f t="shared" si="0"/>
        <v>0</v>
      </c>
    </row>
    <row r="18" spans="1:13" ht="12" customHeight="1" x14ac:dyDescent="0.2">
      <c r="A18" s="12"/>
      <c r="B18" s="89" t="s">
        <v>26</v>
      </c>
      <c r="C18" s="90"/>
      <c r="D18" s="91"/>
      <c r="E18" s="19">
        <f>E19+E20+E21</f>
        <v>0</v>
      </c>
      <c r="F18" s="19">
        <f>F19+F20+F21</f>
        <v>6970106.8699999992</v>
      </c>
      <c r="G18" s="18">
        <f>G19+G20+G21</f>
        <v>6970106.8699999992</v>
      </c>
      <c r="H18" s="19">
        <f>H19+H20+H21</f>
        <v>4882651.63</v>
      </c>
      <c r="I18" s="19">
        <f>I19+I20+I21</f>
        <v>4846070.22</v>
      </c>
      <c r="J18" s="18">
        <f t="shared" si="0"/>
        <v>4846070.22</v>
      </c>
    </row>
    <row r="19" spans="1:13" ht="12" customHeight="1" x14ac:dyDescent="0.2">
      <c r="A19" s="12"/>
      <c r="B19" s="20"/>
      <c r="C19" s="96" t="s">
        <v>24</v>
      </c>
      <c r="D19" s="97"/>
      <c r="E19" s="21">
        <v>0</v>
      </c>
      <c r="F19" s="21">
        <v>4885111.3899999997</v>
      </c>
      <c r="G19" s="18">
        <f t="shared" ref="G19:G24" si="1">E19+F19</f>
        <v>4885111.3899999997</v>
      </c>
      <c r="H19" s="21">
        <v>4882651.63</v>
      </c>
      <c r="I19" s="21">
        <v>4846070.22</v>
      </c>
      <c r="J19" s="22">
        <f>+I19-E19</f>
        <v>4846070.22</v>
      </c>
    </row>
    <row r="20" spans="1:13" ht="12" customHeight="1" x14ac:dyDescent="0.2">
      <c r="A20" s="12"/>
      <c r="B20" s="20"/>
      <c r="C20" s="96" t="s">
        <v>25</v>
      </c>
      <c r="D20" s="97"/>
      <c r="E20" s="21">
        <v>0</v>
      </c>
      <c r="F20" s="21">
        <v>0</v>
      </c>
      <c r="G20" s="18">
        <f t="shared" si="1"/>
        <v>0</v>
      </c>
      <c r="H20" s="21">
        <v>0</v>
      </c>
      <c r="I20" s="21">
        <v>0</v>
      </c>
      <c r="J20" s="22">
        <f t="shared" si="0"/>
        <v>0</v>
      </c>
    </row>
    <row r="21" spans="1:13" ht="36" customHeight="1" x14ac:dyDescent="0.2">
      <c r="A21" s="12"/>
      <c r="B21" s="20"/>
      <c r="C21" s="98" t="s">
        <v>27</v>
      </c>
      <c r="D21" s="99"/>
      <c r="E21" s="21">
        <v>0</v>
      </c>
      <c r="F21" s="21">
        <v>2084995.48</v>
      </c>
      <c r="G21" s="18">
        <f t="shared" si="1"/>
        <v>2084995.48</v>
      </c>
      <c r="H21" s="21">
        <v>0</v>
      </c>
      <c r="I21" s="21">
        <v>0</v>
      </c>
      <c r="J21" s="22">
        <f t="shared" si="0"/>
        <v>0</v>
      </c>
    </row>
    <row r="22" spans="1:13" s="1" customFormat="1" ht="12" customHeight="1" x14ac:dyDescent="0.2">
      <c r="A22" s="12"/>
      <c r="B22" s="89" t="s">
        <v>28</v>
      </c>
      <c r="C22" s="90"/>
      <c r="D22" s="91"/>
      <c r="E22" s="19">
        <v>317000</v>
      </c>
      <c r="F22" s="19">
        <v>100000</v>
      </c>
      <c r="G22" s="18">
        <f t="shared" si="1"/>
        <v>417000</v>
      </c>
      <c r="H22" s="19">
        <v>369500</v>
      </c>
      <c r="I22" s="19">
        <v>369500</v>
      </c>
      <c r="J22" s="18">
        <f>+I22-E22</f>
        <v>52500</v>
      </c>
      <c r="L22" s="24"/>
      <c r="M22" s="24"/>
    </row>
    <row r="23" spans="1:13" s="1" customFormat="1" ht="12" customHeight="1" x14ac:dyDescent="0.2">
      <c r="A23" s="12"/>
      <c r="B23" s="89" t="s">
        <v>29</v>
      </c>
      <c r="C23" s="90"/>
      <c r="D23" s="91"/>
      <c r="E23" s="19">
        <v>344727476</v>
      </c>
      <c r="F23" s="19">
        <v>201320578.88</v>
      </c>
      <c r="G23" s="18">
        <f t="shared" si="1"/>
        <v>546048054.88</v>
      </c>
      <c r="H23" s="19">
        <v>440000315.51999998</v>
      </c>
      <c r="I23" s="19">
        <v>430263274.33999997</v>
      </c>
      <c r="J23" s="18">
        <f>+I23-E23</f>
        <v>85535798.339999974</v>
      </c>
    </row>
    <row r="24" spans="1:13" s="1" customFormat="1" ht="12" customHeight="1" x14ac:dyDescent="0.2">
      <c r="A24" s="25"/>
      <c r="B24" s="89" t="s">
        <v>30</v>
      </c>
      <c r="C24" s="90"/>
      <c r="D24" s="91"/>
      <c r="E24" s="19">
        <v>680478707.64999998</v>
      </c>
      <c r="F24" s="19">
        <v>649254140.85000002</v>
      </c>
      <c r="G24" s="18">
        <f t="shared" si="1"/>
        <v>1329732848.5</v>
      </c>
      <c r="H24" s="19">
        <v>193053785.02000001</v>
      </c>
      <c r="I24" s="19">
        <v>193053785.02000001</v>
      </c>
      <c r="J24" s="18">
        <f>+I24-E24</f>
        <v>-487424922.63</v>
      </c>
      <c r="L24" s="102"/>
    </row>
    <row r="25" spans="1:13" s="1" customFormat="1" ht="12" customHeight="1" x14ac:dyDescent="0.2">
      <c r="A25" s="12"/>
      <c r="B25" s="89" t="s">
        <v>31</v>
      </c>
      <c r="C25" s="90"/>
      <c r="D25" s="91"/>
      <c r="E25" s="19">
        <v>0</v>
      </c>
      <c r="F25" s="19">
        <v>0</v>
      </c>
      <c r="G25" s="18">
        <f>E25+F25</f>
        <v>0</v>
      </c>
      <c r="H25" s="19">
        <v>0</v>
      </c>
      <c r="I25" s="19">
        <v>0</v>
      </c>
      <c r="J25" s="18">
        <f>+I25-E25</f>
        <v>0</v>
      </c>
      <c r="L25" s="102"/>
    </row>
    <row r="26" spans="1:13" s="1" customFormat="1" ht="12" customHeight="1" x14ac:dyDescent="0.2">
      <c r="A26" s="12"/>
      <c r="B26" s="26"/>
      <c r="C26" s="27"/>
      <c r="D26" s="28"/>
      <c r="E26" s="29"/>
      <c r="F26" s="30"/>
      <c r="G26" s="30"/>
      <c r="H26" s="30"/>
      <c r="I26" s="30"/>
      <c r="J26" s="31"/>
      <c r="L26" s="102"/>
    </row>
    <row r="27" spans="1:13" s="1" customFormat="1" ht="12" customHeight="1" x14ac:dyDescent="0.2">
      <c r="A27" s="2"/>
      <c r="B27" s="32"/>
      <c r="C27" s="33"/>
      <c r="D27" s="34" t="s">
        <v>32</v>
      </c>
      <c r="E27" s="19">
        <f>SUM(E11+E12+E13+E14+E15+E18+E22+E23+E24+E25)</f>
        <v>1025617183.65</v>
      </c>
      <c r="F27" s="19">
        <f>SUM(F11+F12+F13+F14+F15+F18+F22+F23+F24+F25)</f>
        <v>858294285.45000005</v>
      </c>
      <c r="G27" s="19">
        <f>SUM(G11+G12+G13+G14+G15+G18+G22+G23+G24+G25)</f>
        <v>1883911469.0999999</v>
      </c>
      <c r="H27" s="19">
        <f>SUM(H11+H12+H13+H14+H15+H18+H22+H23+H24+H25)</f>
        <v>639022815.55999994</v>
      </c>
      <c r="I27" s="19">
        <f>SUM(I11+I12+I13+I14+I15+I18+I22+I23+I24+I25)</f>
        <v>629249192.97000003</v>
      </c>
      <c r="J27" s="85">
        <f>IF(I3&gt;E3,I3-E3,0)</f>
        <v>0</v>
      </c>
      <c r="L27" s="103">
        <f>SUM(J11+J12+J13+J14+J15+J18+J22+J23+J24+J25)</f>
        <v>-396367990.68000001</v>
      </c>
    </row>
    <row r="28" spans="1:13" s="1" customFormat="1" ht="12" customHeight="1" x14ac:dyDescent="0.2">
      <c r="A28" s="12"/>
      <c r="B28" s="35"/>
      <c r="C28" s="35"/>
      <c r="D28" s="36"/>
      <c r="E28" s="37"/>
      <c r="F28" s="37"/>
      <c r="G28" s="37"/>
      <c r="H28" s="92" t="s">
        <v>33</v>
      </c>
      <c r="I28" s="93"/>
      <c r="J28" s="86"/>
      <c r="L28" s="104"/>
    </row>
    <row r="29" spans="1:13" s="1" customFormat="1" ht="12" customHeight="1" x14ac:dyDescent="0.2">
      <c r="A29" s="2"/>
      <c r="B29" s="2"/>
      <c r="C29" s="2"/>
      <c r="D29" s="2"/>
      <c r="E29" s="38"/>
      <c r="F29" s="8"/>
      <c r="G29" s="8"/>
      <c r="H29" s="39"/>
      <c r="I29" s="39"/>
      <c r="J29" s="8"/>
    </row>
    <row r="30" spans="1:13" s="1" customFormat="1" ht="12" customHeight="1" x14ac:dyDescent="0.2">
      <c r="A30" s="2"/>
      <c r="B30" s="2"/>
      <c r="C30" s="2"/>
      <c r="D30" s="2"/>
      <c r="E30" s="38"/>
      <c r="F30" s="8"/>
      <c r="G30" s="8"/>
      <c r="H30" s="39"/>
      <c r="I30" s="39"/>
      <c r="J30" s="8"/>
    </row>
    <row r="31" spans="1:13" s="1" customFormat="1" ht="12" customHeight="1" x14ac:dyDescent="0.2">
      <c r="A31" s="2"/>
      <c r="B31" s="2"/>
      <c r="C31" s="2"/>
      <c r="D31" s="2"/>
      <c r="E31" s="38"/>
      <c r="F31" s="8"/>
      <c r="G31" s="8"/>
      <c r="H31" s="39"/>
      <c r="I31" s="39"/>
      <c r="J31" s="8"/>
    </row>
    <row r="32" spans="1:13" s="1" customFormat="1" ht="12" customHeight="1" x14ac:dyDescent="0.2">
      <c r="A32" s="2"/>
      <c r="B32" s="94" t="s">
        <v>34</v>
      </c>
      <c r="C32" s="94"/>
      <c r="D32" s="94"/>
      <c r="E32" s="95" t="s">
        <v>6</v>
      </c>
      <c r="F32" s="95"/>
      <c r="G32" s="95"/>
      <c r="H32" s="95"/>
      <c r="I32" s="95"/>
      <c r="J32" s="94" t="s">
        <v>7</v>
      </c>
    </row>
    <row r="33" spans="1:13" s="1" customFormat="1" ht="25.5" x14ac:dyDescent="0.2">
      <c r="A33" s="2"/>
      <c r="B33" s="94"/>
      <c r="C33" s="94"/>
      <c r="D33" s="94"/>
      <c r="E33" s="10" t="s">
        <v>8</v>
      </c>
      <c r="F33" s="11" t="s">
        <v>9</v>
      </c>
      <c r="G33" s="10" t="s">
        <v>10</v>
      </c>
      <c r="H33" s="10" t="s">
        <v>11</v>
      </c>
      <c r="I33" s="10" t="s">
        <v>12</v>
      </c>
      <c r="J33" s="94"/>
    </row>
    <row r="34" spans="1:13" s="1" customFormat="1" ht="12" customHeight="1" x14ac:dyDescent="0.2">
      <c r="A34" s="2"/>
      <c r="B34" s="94"/>
      <c r="C34" s="94"/>
      <c r="D34" s="94"/>
      <c r="E34" s="10" t="s">
        <v>13</v>
      </c>
      <c r="F34" s="10" t="s">
        <v>14</v>
      </c>
      <c r="G34" s="10" t="s">
        <v>15</v>
      </c>
      <c r="H34" s="10" t="s">
        <v>16</v>
      </c>
      <c r="I34" s="10" t="s">
        <v>17</v>
      </c>
      <c r="J34" s="10" t="s">
        <v>18</v>
      </c>
    </row>
    <row r="35" spans="1:13" s="1" customFormat="1" ht="12" customHeight="1" x14ac:dyDescent="0.2">
      <c r="A35" s="12"/>
      <c r="B35" s="13"/>
      <c r="C35" s="14"/>
      <c r="D35" s="15"/>
      <c r="E35" s="17"/>
      <c r="F35" s="17"/>
      <c r="G35" s="17"/>
      <c r="H35" s="17"/>
      <c r="I35" s="17"/>
      <c r="J35" s="17"/>
    </row>
    <row r="36" spans="1:13" s="1" customFormat="1" ht="12" customHeight="1" x14ac:dyDescent="0.2">
      <c r="A36" s="12"/>
      <c r="B36" s="40"/>
      <c r="C36" s="41"/>
      <c r="D36" s="42"/>
      <c r="E36" s="43"/>
      <c r="F36" s="43"/>
      <c r="G36" s="43"/>
      <c r="H36" s="43"/>
      <c r="I36" s="43"/>
      <c r="J36" s="43"/>
    </row>
    <row r="37" spans="1:13" s="1" customFormat="1" ht="12" customHeight="1" x14ac:dyDescent="0.2">
      <c r="A37" s="12"/>
      <c r="B37" s="44" t="s">
        <v>35</v>
      </c>
      <c r="C37" s="45"/>
      <c r="D37" s="46"/>
      <c r="E37" s="47">
        <f>+E38+E39+E40+E41+E44+E49+E50</f>
        <v>344821476</v>
      </c>
      <c r="F37" s="47">
        <f>+F38+F39+F40+F41+F44+F49+F50</f>
        <v>208940144.59999999</v>
      </c>
      <c r="G37" s="47">
        <f>+G38+G39+G40+G41+G44+G49+G50</f>
        <v>553761620.60000002</v>
      </c>
      <c r="H37" s="47">
        <f>+H38+H39+H40+H41+H44+H49+H50</f>
        <v>445599530.53999996</v>
      </c>
      <c r="I37" s="47">
        <f>+I38+I39+I40+I41+I44+I49+I50</f>
        <v>435825907.94999999</v>
      </c>
      <c r="J37" s="47">
        <f>I37-E37</f>
        <v>91004431.949999988</v>
      </c>
    </row>
    <row r="38" spans="1:13" s="1" customFormat="1" ht="12" customHeight="1" x14ac:dyDescent="0.2">
      <c r="A38" s="12"/>
      <c r="B38" s="48"/>
      <c r="C38" s="83" t="s">
        <v>19</v>
      </c>
      <c r="D38" s="84"/>
      <c r="E38" s="49">
        <v>0</v>
      </c>
      <c r="F38" s="49">
        <v>0</v>
      </c>
      <c r="G38" s="49">
        <f>+E38+F38</f>
        <v>0</v>
      </c>
      <c r="H38" s="49">
        <v>0</v>
      </c>
      <c r="I38" s="49">
        <v>0</v>
      </c>
      <c r="J38" s="49">
        <f t="shared" ref="J38:J58" si="2">I38-E38</f>
        <v>0</v>
      </c>
    </row>
    <row r="39" spans="1:13" s="1" customFormat="1" ht="12" customHeight="1" x14ac:dyDescent="0.2">
      <c r="A39" s="12"/>
      <c r="B39" s="48"/>
      <c r="C39" s="83" t="s">
        <v>21</v>
      </c>
      <c r="D39" s="84"/>
      <c r="E39" s="49">
        <v>0</v>
      </c>
      <c r="F39" s="49">
        <v>0</v>
      </c>
      <c r="G39" s="49">
        <f t="shared" ref="G39:G55" si="3">+E39+F39</f>
        <v>0</v>
      </c>
      <c r="H39" s="49">
        <v>0</v>
      </c>
      <c r="I39" s="49">
        <v>0</v>
      </c>
      <c r="J39" s="49">
        <f t="shared" si="2"/>
        <v>0</v>
      </c>
    </row>
    <row r="40" spans="1:13" s="1" customFormat="1" ht="12" customHeight="1" x14ac:dyDescent="0.2">
      <c r="A40" s="12"/>
      <c r="B40" s="48"/>
      <c r="C40" s="83" t="s">
        <v>22</v>
      </c>
      <c r="D40" s="84"/>
      <c r="E40" s="49">
        <v>0</v>
      </c>
      <c r="F40" s="49">
        <v>0</v>
      </c>
      <c r="G40" s="49">
        <f t="shared" si="3"/>
        <v>0</v>
      </c>
      <c r="H40" s="49">
        <v>0</v>
      </c>
      <c r="I40" s="49">
        <v>0</v>
      </c>
      <c r="J40" s="49">
        <f t="shared" si="2"/>
        <v>0</v>
      </c>
    </row>
    <row r="41" spans="1:13" s="1" customFormat="1" ht="12" customHeight="1" x14ac:dyDescent="0.2">
      <c r="A41" s="12"/>
      <c r="B41" s="48"/>
      <c r="C41" s="83" t="s">
        <v>23</v>
      </c>
      <c r="D41" s="84"/>
      <c r="E41" s="49">
        <f>+E42+E43</f>
        <v>94000</v>
      </c>
      <c r="F41" s="49">
        <f>+F42+F43</f>
        <v>649458.85</v>
      </c>
      <c r="G41" s="49">
        <f t="shared" si="3"/>
        <v>743458.85</v>
      </c>
      <c r="H41" s="49">
        <f>+H42+H43</f>
        <v>716563.39</v>
      </c>
      <c r="I41" s="49">
        <f>+I42+I43</f>
        <v>716563.39</v>
      </c>
      <c r="J41" s="49">
        <f t="shared" si="2"/>
        <v>622563.39</v>
      </c>
    </row>
    <row r="42" spans="1:13" s="1" customFormat="1" ht="12" customHeight="1" x14ac:dyDescent="0.2">
      <c r="A42" s="12"/>
      <c r="B42" s="48"/>
      <c r="C42" s="50"/>
      <c r="D42" s="51" t="s">
        <v>24</v>
      </c>
      <c r="E42" s="49">
        <v>94000</v>
      </c>
      <c r="F42" s="49">
        <v>649458.85</v>
      </c>
      <c r="G42" s="49">
        <f t="shared" si="3"/>
        <v>743458.85</v>
      </c>
      <c r="H42" s="49">
        <v>716563.39</v>
      </c>
      <c r="I42" s="49">
        <v>716563.39</v>
      </c>
      <c r="J42" s="49">
        <f t="shared" si="2"/>
        <v>622563.39</v>
      </c>
    </row>
    <row r="43" spans="1:13" s="1" customFormat="1" ht="12" customHeight="1" x14ac:dyDescent="0.2">
      <c r="A43" s="12"/>
      <c r="B43" s="48"/>
      <c r="C43" s="50"/>
      <c r="D43" s="51" t="s">
        <v>25</v>
      </c>
      <c r="E43" s="52">
        <v>0</v>
      </c>
      <c r="F43" s="49">
        <v>0</v>
      </c>
      <c r="G43" s="49">
        <f t="shared" si="3"/>
        <v>0</v>
      </c>
      <c r="H43" s="49">
        <v>0</v>
      </c>
      <c r="I43" s="49">
        <v>0</v>
      </c>
      <c r="J43" s="49">
        <f t="shared" si="2"/>
        <v>0</v>
      </c>
    </row>
    <row r="44" spans="1:13" s="1" customFormat="1" ht="12" customHeight="1" x14ac:dyDescent="0.2">
      <c r="A44" s="12"/>
      <c r="B44" s="48"/>
      <c r="C44" s="83" t="s">
        <v>26</v>
      </c>
      <c r="D44" s="84"/>
      <c r="E44" s="49">
        <f>+E45+E46</f>
        <v>0</v>
      </c>
      <c r="F44" s="49">
        <f>+F45+F46</f>
        <v>6970106.8700000001</v>
      </c>
      <c r="G44" s="49">
        <f t="shared" si="3"/>
        <v>6970106.8700000001</v>
      </c>
      <c r="H44" s="49">
        <f>+H45+H46</f>
        <v>4882651.63</v>
      </c>
      <c r="I44" s="49">
        <f>+I45+I46</f>
        <v>4846070.22</v>
      </c>
      <c r="J44" s="49">
        <f t="shared" si="2"/>
        <v>4846070.22</v>
      </c>
    </row>
    <row r="45" spans="1:13" s="1" customFormat="1" ht="12" customHeight="1" x14ac:dyDescent="0.2">
      <c r="A45" s="12"/>
      <c r="B45" s="48"/>
      <c r="C45" s="50"/>
      <c r="D45" s="51" t="s">
        <v>24</v>
      </c>
      <c r="E45" s="49">
        <v>0</v>
      </c>
      <c r="F45" s="49">
        <v>6970106.8700000001</v>
      </c>
      <c r="G45" s="49">
        <f t="shared" si="3"/>
        <v>6970106.8700000001</v>
      </c>
      <c r="H45" s="49">
        <v>4882651.63</v>
      </c>
      <c r="I45" s="49">
        <v>4846070.22</v>
      </c>
      <c r="J45" s="49">
        <f t="shared" si="2"/>
        <v>4846070.22</v>
      </c>
      <c r="M45" s="24"/>
    </row>
    <row r="46" spans="1:13" s="1" customFormat="1" ht="12" customHeight="1" x14ac:dyDescent="0.2">
      <c r="A46" s="12"/>
      <c r="B46" s="48"/>
      <c r="C46" s="50"/>
      <c r="D46" s="51" t="s">
        <v>25</v>
      </c>
      <c r="E46" s="49">
        <v>0</v>
      </c>
      <c r="F46" s="49">
        <v>0</v>
      </c>
      <c r="G46" s="49">
        <f t="shared" si="3"/>
        <v>0</v>
      </c>
      <c r="H46" s="49">
        <v>0</v>
      </c>
      <c r="I46" s="49">
        <v>0</v>
      </c>
      <c r="J46" s="49">
        <f t="shared" si="2"/>
        <v>0</v>
      </c>
      <c r="M46" s="24"/>
    </row>
    <row r="47" spans="1:13" s="1" customFormat="1" ht="12" customHeight="1" x14ac:dyDescent="0.2">
      <c r="A47" s="12"/>
      <c r="B47" s="48"/>
      <c r="C47" s="50"/>
      <c r="D47" s="53" t="s">
        <v>36</v>
      </c>
      <c r="E47" s="49"/>
      <c r="F47" s="49">
        <v>2043351.48</v>
      </c>
      <c r="G47" s="49"/>
      <c r="H47" s="49">
        <v>0</v>
      </c>
      <c r="I47" s="49">
        <v>0</v>
      </c>
      <c r="J47" s="49"/>
      <c r="M47" s="24"/>
    </row>
    <row r="48" spans="1:13" s="1" customFormat="1" ht="12" customHeight="1" x14ac:dyDescent="0.2">
      <c r="A48" s="12"/>
      <c r="B48" s="48"/>
      <c r="C48" s="50"/>
      <c r="D48" s="53" t="s">
        <v>37</v>
      </c>
      <c r="E48" s="49">
        <v>0</v>
      </c>
      <c r="F48" s="49">
        <v>0</v>
      </c>
      <c r="G48" s="49">
        <f t="shared" si="3"/>
        <v>0</v>
      </c>
      <c r="H48" s="49">
        <v>0</v>
      </c>
      <c r="I48" s="49">
        <v>0</v>
      </c>
      <c r="J48" s="49">
        <v>0</v>
      </c>
    </row>
    <row r="49" spans="1:13" s="1" customFormat="1" ht="12" customHeight="1" x14ac:dyDescent="0.2">
      <c r="A49" s="12"/>
      <c r="B49" s="48"/>
      <c r="C49" s="83" t="s">
        <v>29</v>
      </c>
      <c r="D49" s="84"/>
      <c r="E49" s="49">
        <v>344727476</v>
      </c>
      <c r="F49" s="49">
        <v>201320578.88</v>
      </c>
      <c r="G49" s="49">
        <f t="shared" si="3"/>
        <v>546048054.88</v>
      </c>
      <c r="H49" s="49">
        <v>440000315.51999998</v>
      </c>
      <c r="I49" s="49">
        <v>430263274.33999997</v>
      </c>
      <c r="J49" s="49">
        <f t="shared" si="2"/>
        <v>85535798.339999974</v>
      </c>
    </row>
    <row r="50" spans="1:13" ht="12" customHeight="1" x14ac:dyDescent="0.2">
      <c r="A50" s="12"/>
      <c r="B50" s="48"/>
      <c r="C50" s="83" t="s">
        <v>30</v>
      </c>
      <c r="D50" s="84"/>
      <c r="E50" s="49">
        <v>0</v>
      </c>
      <c r="F50" s="49">
        <v>0</v>
      </c>
      <c r="G50" s="49">
        <f t="shared" si="3"/>
        <v>0</v>
      </c>
      <c r="H50" s="49">
        <v>0</v>
      </c>
      <c r="I50" s="49">
        <v>0</v>
      </c>
      <c r="J50" s="49">
        <f t="shared" si="2"/>
        <v>0</v>
      </c>
    </row>
    <row r="51" spans="1:13" ht="12" customHeight="1" x14ac:dyDescent="0.2">
      <c r="A51" s="12"/>
      <c r="B51" s="48"/>
      <c r="C51" s="50"/>
      <c r="D51" s="51"/>
      <c r="E51" s="49"/>
      <c r="F51" s="49"/>
      <c r="G51" s="54"/>
      <c r="H51" s="49"/>
      <c r="I51" s="49"/>
      <c r="J51" s="54">
        <f t="shared" si="2"/>
        <v>0</v>
      </c>
    </row>
    <row r="52" spans="1:13" ht="12" customHeight="1" x14ac:dyDescent="0.2">
      <c r="A52" s="12"/>
      <c r="B52" s="44" t="s">
        <v>38</v>
      </c>
      <c r="C52" s="45"/>
      <c r="D52" s="51"/>
      <c r="E52" s="47">
        <f>+E53+E54+E55</f>
        <v>680795707.64999998</v>
      </c>
      <c r="F52" s="47">
        <f>+F53+F54+F55</f>
        <v>649354140.85000002</v>
      </c>
      <c r="G52" s="47">
        <f>+G53+G54+G55</f>
        <v>1330149848.5</v>
      </c>
      <c r="H52" s="47">
        <f>+H53+H54+H55</f>
        <v>193423285.02000001</v>
      </c>
      <c r="I52" s="47">
        <f>+I53+I54+I55</f>
        <v>193423285.02000001</v>
      </c>
      <c r="J52" s="47">
        <f t="shared" si="2"/>
        <v>-487372422.63</v>
      </c>
    </row>
    <row r="53" spans="1:13" s="56" customFormat="1" ht="12" customHeight="1" x14ac:dyDescent="0.2">
      <c r="A53" s="2"/>
      <c r="B53" s="44"/>
      <c r="C53" s="83" t="s">
        <v>20</v>
      </c>
      <c r="D53" s="84"/>
      <c r="E53" s="49">
        <v>0</v>
      </c>
      <c r="F53" s="49">
        <v>0</v>
      </c>
      <c r="G53" s="49">
        <f t="shared" si="3"/>
        <v>0</v>
      </c>
      <c r="H53" s="49">
        <v>0</v>
      </c>
      <c r="I53" s="49">
        <v>0</v>
      </c>
      <c r="J53" s="49">
        <f t="shared" si="2"/>
        <v>0</v>
      </c>
      <c r="K53" s="55"/>
    </row>
    <row r="54" spans="1:13" s="56" customFormat="1" ht="12" customHeight="1" x14ac:dyDescent="0.2">
      <c r="A54" s="2"/>
      <c r="B54" s="48"/>
      <c r="C54" s="83" t="s">
        <v>28</v>
      </c>
      <c r="D54" s="84"/>
      <c r="E54" s="49">
        <v>317000</v>
      </c>
      <c r="F54" s="49">
        <v>100000</v>
      </c>
      <c r="G54" s="49">
        <f t="shared" si="3"/>
        <v>417000</v>
      </c>
      <c r="H54" s="49">
        <v>369500</v>
      </c>
      <c r="I54" s="49">
        <v>369500</v>
      </c>
      <c r="J54" s="49">
        <f>I54-E54</f>
        <v>52500</v>
      </c>
      <c r="K54" s="55"/>
      <c r="M54" s="57"/>
    </row>
    <row r="55" spans="1:13" s="56" customFormat="1" ht="12" customHeight="1" x14ac:dyDescent="0.2">
      <c r="A55" s="2"/>
      <c r="B55" s="48"/>
      <c r="C55" s="83" t="s">
        <v>30</v>
      </c>
      <c r="D55" s="84"/>
      <c r="E55" s="49">
        <v>680478707.64999998</v>
      </c>
      <c r="F55" s="49">
        <v>649254140.85000002</v>
      </c>
      <c r="G55" s="49">
        <f t="shared" si="3"/>
        <v>1329732848.5</v>
      </c>
      <c r="H55" s="58">
        <v>193053785.02000001</v>
      </c>
      <c r="I55" s="58">
        <v>193053785.02000001</v>
      </c>
      <c r="J55" s="49">
        <f t="shared" si="2"/>
        <v>-487424922.63</v>
      </c>
      <c r="K55" s="55"/>
    </row>
    <row r="56" spans="1:13" s="56" customFormat="1" ht="12" customHeight="1" x14ac:dyDescent="0.2">
      <c r="A56" s="2"/>
      <c r="B56" s="59"/>
      <c r="C56" s="60"/>
      <c r="D56" s="61"/>
      <c r="E56" s="62"/>
      <c r="F56" s="62"/>
      <c r="G56" s="62"/>
      <c r="H56" s="62"/>
      <c r="I56" s="62"/>
      <c r="J56" s="62">
        <f t="shared" si="2"/>
        <v>0</v>
      </c>
      <c r="K56" s="55"/>
    </row>
    <row r="57" spans="1:13" s="56" customFormat="1" ht="12" customHeight="1" x14ac:dyDescent="0.2">
      <c r="A57" s="2"/>
      <c r="B57" s="44" t="s">
        <v>39</v>
      </c>
      <c r="C57" s="63"/>
      <c r="D57" s="51"/>
      <c r="E57" s="49">
        <f>+E58</f>
        <v>0</v>
      </c>
      <c r="F57" s="47">
        <f>+F58</f>
        <v>0</v>
      </c>
      <c r="G57" s="47">
        <f>+G58</f>
        <v>0</v>
      </c>
      <c r="H57" s="47">
        <f>+H58</f>
        <v>0</v>
      </c>
      <c r="I57" s="47">
        <f>+I58</f>
        <v>0</v>
      </c>
      <c r="J57" s="47">
        <f t="shared" si="2"/>
        <v>0</v>
      </c>
      <c r="K57" s="55"/>
    </row>
    <row r="58" spans="1:13" s="56" customFormat="1" ht="12" customHeight="1" x14ac:dyDescent="0.2">
      <c r="A58" s="2"/>
      <c r="B58" s="48"/>
      <c r="C58" s="83" t="s">
        <v>31</v>
      </c>
      <c r="D58" s="84"/>
      <c r="E58" s="49">
        <v>0</v>
      </c>
      <c r="F58" s="49">
        <v>0</v>
      </c>
      <c r="G58" s="49">
        <f>+E58+F58</f>
        <v>0</v>
      </c>
      <c r="H58" s="49">
        <v>0</v>
      </c>
      <c r="I58" s="49">
        <v>0</v>
      </c>
      <c r="J58" s="49">
        <f t="shared" si="2"/>
        <v>0</v>
      </c>
      <c r="K58" s="55"/>
      <c r="M58" s="57"/>
    </row>
    <row r="59" spans="1:13" ht="12" customHeight="1" x14ac:dyDescent="0.2">
      <c r="A59" s="2"/>
      <c r="B59" s="64"/>
      <c r="C59" s="65"/>
      <c r="D59" s="66" t="s">
        <v>32</v>
      </c>
      <c r="E59" s="67">
        <f>E37+E52+E57</f>
        <v>1025617183.65</v>
      </c>
      <c r="F59" s="67">
        <f>F37+F52+F57</f>
        <v>858294285.45000005</v>
      </c>
      <c r="G59" s="67">
        <f>E59+F59</f>
        <v>1883911469.0999999</v>
      </c>
      <c r="H59" s="67">
        <f>H37+H52+H57</f>
        <v>639022815.55999994</v>
      </c>
      <c r="I59" s="67">
        <f>I37+I52+I57</f>
        <v>629249192.97000003</v>
      </c>
      <c r="J59" s="85">
        <f>IF(I59&gt;E59,I59-E59,0)</f>
        <v>0</v>
      </c>
    </row>
    <row r="60" spans="1:13" x14ac:dyDescent="0.2">
      <c r="A60" s="12"/>
      <c r="B60" s="68" t="s">
        <v>40</v>
      </c>
      <c r="C60" s="68"/>
      <c r="D60" s="68"/>
      <c r="E60" s="68"/>
      <c r="F60" s="69"/>
      <c r="G60" s="69"/>
      <c r="H60" s="87" t="s">
        <v>33</v>
      </c>
      <c r="I60" s="88"/>
      <c r="J60" s="86"/>
    </row>
    <row r="61" spans="1:13" x14ac:dyDescent="0.2">
      <c r="A61" s="12"/>
      <c r="B61" s="70"/>
      <c r="C61" s="70"/>
      <c r="D61" s="70"/>
      <c r="E61" s="71" t="str">
        <f t="shared" ref="E61:J61" si="4">IF(E27=E59," ","ERROR")</f>
        <v xml:space="preserve"> </v>
      </c>
      <c r="F61" s="71" t="str">
        <f t="shared" si="4"/>
        <v xml:space="preserve"> </v>
      </c>
      <c r="G61" s="71" t="str">
        <f t="shared" si="4"/>
        <v xml:space="preserve"> </v>
      </c>
      <c r="H61" s="71" t="str">
        <f t="shared" si="4"/>
        <v xml:space="preserve"> </v>
      </c>
      <c r="I61" s="71" t="str">
        <f t="shared" si="4"/>
        <v xml:space="preserve"> </v>
      </c>
      <c r="J61" s="71" t="str">
        <f t="shared" si="4"/>
        <v xml:space="preserve"> </v>
      </c>
      <c r="M61" s="72"/>
    </row>
    <row r="62" spans="1:13" x14ac:dyDescent="0.2">
      <c r="B62" s="73" t="s">
        <v>41</v>
      </c>
      <c r="C62" s="73"/>
      <c r="D62" s="73"/>
      <c r="E62" s="73"/>
      <c r="F62" s="73"/>
      <c r="G62" s="73"/>
      <c r="H62" s="73"/>
      <c r="I62" s="73"/>
      <c r="J62" s="73"/>
    </row>
    <row r="63" spans="1:13" x14ac:dyDescent="0.2">
      <c r="B63" s="1"/>
      <c r="C63" s="1"/>
      <c r="D63" s="1"/>
      <c r="E63" s="24"/>
      <c r="F63" s="24"/>
      <c r="G63" s="24"/>
      <c r="H63" s="24"/>
      <c r="I63" s="24"/>
      <c r="J63" s="24"/>
    </row>
    <row r="64" spans="1:13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4:10" x14ac:dyDescent="0.2">
      <c r="G65" s="74"/>
      <c r="H65" s="74"/>
      <c r="I65" s="74"/>
    </row>
    <row r="66" spans="4:10" x14ac:dyDescent="0.2">
      <c r="D66" s="75"/>
      <c r="G66" s="75"/>
      <c r="H66" s="75"/>
      <c r="I66" s="75"/>
      <c r="J66" s="4"/>
    </row>
    <row r="67" spans="4:10" x14ac:dyDescent="0.2">
      <c r="D67" s="76" t="s">
        <v>42</v>
      </c>
      <c r="E67" s="76"/>
      <c r="F67" s="77"/>
      <c r="G67" s="81" t="s">
        <v>43</v>
      </c>
      <c r="H67" s="81"/>
      <c r="I67" s="81"/>
      <c r="J67" s="78"/>
    </row>
    <row r="68" spans="4:10" ht="12" customHeight="1" x14ac:dyDescent="0.2">
      <c r="D68" s="76" t="s">
        <v>44</v>
      </c>
      <c r="F68" s="79"/>
      <c r="G68" s="82" t="s">
        <v>45</v>
      </c>
      <c r="H68" s="82"/>
      <c r="I68" s="82"/>
      <c r="J68" s="80"/>
    </row>
    <row r="69" spans="4:10" x14ac:dyDescent="0.2">
      <c r="E69" s="76" t="str">
        <f>IF(E27=E59," ","ERROR")</f>
        <v xml:space="preserve"> </v>
      </c>
      <c r="F69" s="76" t="str">
        <f>IF(F27=F59," ","ERROR")</f>
        <v xml:space="preserve"> </v>
      </c>
      <c r="G69" s="76" t="str">
        <f>IF(G27=G59," ","ERROR")</f>
        <v xml:space="preserve"> </v>
      </c>
      <c r="H69" s="76" t="str">
        <f>IF(H27=H59," ","ERROR")</f>
        <v xml:space="preserve"> </v>
      </c>
      <c r="I69" s="76" t="str">
        <f>IF(I27=I59," ","ERROR")</f>
        <v xml:space="preserve"> </v>
      </c>
      <c r="J69" s="74"/>
    </row>
  </sheetData>
  <sheetProtection password="EA12" sheet="1" objects="1" scenarios="1" formatCells="0"/>
  <mergeCells count="42">
    <mergeCell ref="C16:D16"/>
    <mergeCell ref="B1:J1"/>
    <mergeCell ref="B2:J2"/>
    <mergeCell ref="B3:J3"/>
    <mergeCell ref="E5:I5"/>
    <mergeCell ref="B7:D9"/>
    <mergeCell ref="E7:I7"/>
    <mergeCell ref="J7:J8"/>
    <mergeCell ref="B11:D11"/>
    <mergeCell ref="B12:D12"/>
    <mergeCell ref="B13:D13"/>
    <mergeCell ref="B14:D14"/>
    <mergeCell ref="B15:D15"/>
    <mergeCell ref="B32:D34"/>
    <mergeCell ref="E32:I32"/>
    <mergeCell ref="J32:J33"/>
    <mergeCell ref="C17:D17"/>
    <mergeCell ref="B18:D18"/>
    <mergeCell ref="C19:D19"/>
    <mergeCell ref="C20:D20"/>
    <mergeCell ref="C21:D21"/>
    <mergeCell ref="B22:D22"/>
    <mergeCell ref="B23:D23"/>
    <mergeCell ref="B24:D24"/>
    <mergeCell ref="B25:D25"/>
    <mergeCell ref="J27:J28"/>
    <mergeCell ref="H28:I28"/>
    <mergeCell ref="J59:J60"/>
    <mergeCell ref="H60:I60"/>
    <mergeCell ref="C38:D38"/>
    <mergeCell ref="C39:D39"/>
    <mergeCell ref="C40:D40"/>
    <mergeCell ref="C41:D41"/>
    <mergeCell ref="C44:D44"/>
    <mergeCell ref="C49:D49"/>
    <mergeCell ref="G67:I67"/>
    <mergeCell ref="G68:I68"/>
    <mergeCell ref="C50:D50"/>
    <mergeCell ref="C53:D53"/>
    <mergeCell ref="C54:D54"/>
    <mergeCell ref="C55:D55"/>
    <mergeCell ref="C58:D58"/>
  </mergeCells>
  <pageMargins left="0.70866141732283472" right="0.70866141732283472" top="0.35433070866141736" bottom="0" header="0.31496062992125984" footer="0"/>
  <pageSetup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Magda Karina Cádena Hernández</cp:lastModifiedBy>
  <dcterms:created xsi:type="dcterms:W3CDTF">2018-10-15T22:14:58Z</dcterms:created>
  <dcterms:modified xsi:type="dcterms:W3CDTF">2018-10-16T22:38:25Z</dcterms:modified>
</cp:coreProperties>
</file>