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gda cadena\Desktop\para cargar en la pagina\4to trimestre\trimestral\2-presupuestario\excel\"/>
    </mc:Choice>
  </mc:AlternateContent>
  <bookViews>
    <workbookView xWindow="0" yWindow="0" windowWidth="24000" windowHeight="8925"/>
  </bookViews>
  <sheets>
    <sheet name="EAI" sheetId="4" r:id="rId1"/>
  </sheets>
  <definedNames>
    <definedName name="_xlnm._FilterDatabase" localSheetId="0" hidden="1">EAI!$B$4:$I$5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47" i="4" l="1"/>
  <c r="I46" i="4" s="1"/>
  <c r="F47" i="4"/>
  <c r="H46" i="4"/>
  <c r="G46" i="4"/>
  <c r="F46" i="4"/>
  <c r="E46" i="4"/>
  <c r="D46" i="4"/>
  <c r="I44" i="4"/>
  <c r="F44" i="4"/>
  <c r="I43" i="4"/>
  <c r="F43" i="4"/>
  <c r="I42" i="4"/>
  <c r="I41" i="4" s="1"/>
  <c r="F42" i="4"/>
  <c r="H41" i="4"/>
  <c r="G41" i="4"/>
  <c r="F41" i="4"/>
  <c r="E41" i="4"/>
  <c r="D41" i="4"/>
  <c r="I39" i="4"/>
  <c r="F39" i="4"/>
  <c r="I38" i="4"/>
  <c r="F38" i="4"/>
  <c r="I37" i="4"/>
  <c r="F37" i="4"/>
  <c r="I36" i="4"/>
  <c r="F36" i="4"/>
  <c r="I35" i="4"/>
  <c r="F35" i="4"/>
  <c r="I34" i="4"/>
  <c r="F34" i="4"/>
  <c r="I33" i="4"/>
  <c r="F33" i="4"/>
  <c r="I32" i="4"/>
  <c r="F32" i="4"/>
  <c r="I31" i="4"/>
  <c r="F31" i="4"/>
  <c r="I30" i="4"/>
  <c r="F30" i="4"/>
  <c r="I29" i="4"/>
  <c r="I27" i="4" s="1"/>
  <c r="F29" i="4"/>
  <c r="I28" i="4"/>
  <c r="F28" i="4"/>
  <c r="H27" i="4"/>
  <c r="G27" i="4"/>
  <c r="F27" i="4"/>
  <c r="E27" i="4"/>
  <c r="D27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H22" i="4"/>
  <c r="G22" i="4"/>
  <c r="E22" i="4"/>
  <c r="D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G49" i="4" l="1"/>
  <c r="F22" i="4"/>
  <c r="D49" i="4"/>
  <c r="H49" i="4"/>
  <c r="E49" i="4"/>
  <c r="I22" i="4"/>
  <c r="F49" i="4"/>
  <c r="I49" i="4"/>
</calcChain>
</file>

<file path=xl/sharedStrings.xml><?xml version="1.0" encoding="utf-8"?>
<sst xmlns="http://schemas.openxmlformats.org/spreadsheetml/2006/main" count="72" uniqueCount="39">
  <si>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</si>
  <si>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</si>
  <si>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</si>
  <si>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</si>
  <si>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</si>
  <si>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</si>
  <si>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</si>
  <si>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</si>
  <si>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</si>
  <si>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</si>
  <si>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</si>
  <si>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</si>
  <si>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</si>
  <si>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</si>
  <si>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</si>
  <si>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</si>
  <si>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</si>
  <si>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</si>
  <si>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</si>
  <si>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</si>
  <si>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</si>
  <si>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</si>
  <si>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</si>
  <si>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</si>
  <si>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</si>
  <si>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</si>
  <si>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</si>
  <si>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</si>
  <si>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</si>
  <si>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</si>
  <si>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</si>
  <si>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</si>
  <si>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No comprendidos en las fracciones de la Ley de Ingresos causadas en ejercicios fiscales anteriores pendientes de liquidación o pago</t>
  </si>
  <si>
    <t>INSTITUTO DE INFRAESTRUCTURA FISICA EDUCATIVA DE GUANAJUATO.
Estado Analítico de Ingresos
Del 1 de Enero al 31 de Diciembre de 2018</t>
  </si>
  <si>
    <t>Bajo protesta de decir verdad declaramos que los Estados Financieros y sus Notas son razonablemente correctos y responsabilidad del emisor</t>
  </si>
  <si>
    <t>Ing. Pedro Peredo Medina</t>
  </si>
  <si>
    <t>C.P. 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</si>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</sst>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horizontal="center" vertical="top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 wrapText="1"/>
    </xf>
    <xf numFmtId="0" fontId="9" fillId="2" borderId="10" xfId="8" quotePrefix="1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8" fillId="0" borderId="8" xfId="8" quotePrefix="1" applyFont="1" applyFill="1" applyBorder="1" applyAlignment="1" applyProtection="1">
      <alignment horizontal="center" vertical="top"/>
      <protection locked="0"/>
    </xf>
    <xf numFmtId="0" fontId="9" fillId="0" borderId="9" xfId="8" applyFont="1" applyFill="1" applyBorder="1" applyAlignment="1" applyProtection="1">
      <alignment horizontal="left" vertical="top" indent="3"/>
      <protection locked="0"/>
    </xf>
    <xf numFmtId="4" fontId="6" fillId="0" borderId="8" xfId="8" applyNumberFormat="1" applyFont="1" applyFill="1" applyBorder="1" applyAlignment="1" applyProtection="1">
      <alignment vertical="top"/>
      <protection locked="0"/>
    </xf>
    <xf numFmtId="0" fontId="3" fillId="0" borderId="11" xfId="8" quotePrefix="1" applyFont="1" applyFill="1" applyBorder="1" applyAlignment="1" applyProtection="1">
      <alignment horizontal="center" vertical="top"/>
      <protection locked="0"/>
    </xf>
    <xf numFmtId="0" fontId="3" fillId="0" borderId="11" xfId="8" applyFont="1" applyFill="1" applyBorder="1" applyAlignment="1" applyProtection="1">
      <alignment vertical="top"/>
      <protection locked="0"/>
    </xf>
    <xf numFmtId="4" fontId="3" fillId="0" borderId="11" xfId="8" applyNumberFormat="1" applyFont="1" applyFill="1" applyBorder="1" applyAlignment="1" applyProtection="1">
      <alignment vertical="top"/>
      <protection locked="0"/>
    </xf>
    <xf numFmtId="4" fontId="3" fillId="0" borderId="1" xfId="8" applyNumberFormat="1" applyFont="1" applyFill="1" applyBorder="1" applyAlignment="1" applyProtection="1">
      <alignment vertical="top"/>
      <protection locked="0"/>
    </xf>
    <xf numFmtId="4" fontId="6" fillId="0" borderId="9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9" fillId="0" borderId="5" xfId="9" applyFont="1" applyFill="1" applyBorder="1" applyAlignment="1" applyProtection="1">
      <alignment horizontal="center" vertical="top"/>
    </xf>
    <xf numFmtId="0" fontId="8" fillId="0" borderId="5" xfId="8" applyFont="1" applyFill="1" applyBorder="1" applyAlignment="1" applyProtection="1">
      <alignment horizontal="center" vertical="top"/>
    </xf>
    <xf numFmtId="0" fontId="8" fillId="0" borderId="8" xfId="8" quotePrefix="1" applyFont="1" applyFill="1" applyBorder="1" applyAlignment="1" applyProtection="1">
      <alignment horizontal="center" vertical="top"/>
    </xf>
    <xf numFmtId="0" fontId="9" fillId="0" borderId="9" xfId="8" applyFont="1" applyFill="1" applyBorder="1" applyAlignment="1" applyProtection="1">
      <alignment horizontal="center" vertical="top" wrapText="1"/>
    </xf>
    <xf numFmtId="4" fontId="8" fillId="0" borderId="13" xfId="8" applyNumberFormat="1" applyFont="1" applyFill="1" applyBorder="1" applyAlignment="1" applyProtection="1">
      <alignment vertical="top"/>
      <protection locked="0"/>
    </xf>
    <xf numFmtId="0" fontId="8" fillId="0" borderId="11" xfId="8" quotePrefix="1" applyFont="1" applyFill="1" applyBorder="1" applyAlignment="1" applyProtection="1">
      <alignment horizontal="center" vertical="top"/>
      <protection locked="0"/>
    </xf>
    <xf numFmtId="0" fontId="8" fillId="0" borderId="11" xfId="8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4" fontId="9" fillId="0" borderId="10" xfId="8" applyNumberFormat="1" applyFont="1" applyFill="1" applyBorder="1" applyAlignment="1" applyProtection="1">
      <alignment vertical="top"/>
      <protection locked="0"/>
    </xf>
    <xf numFmtId="3" fontId="9" fillId="0" borderId="12" xfId="8" applyNumberFormat="1" applyFont="1" applyFill="1" applyBorder="1" applyAlignment="1" applyProtection="1">
      <alignment vertical="top"/>
      <protection locked="0"/>
    </xf>
    <xf numFmtId="3" fontId="8" fillId="0" borderId="14" xfId="8" applyNumberFormat="1" applyFont="1" applyFill="1" applyBorder="1" applyAlignment="1" applyProtection="1">
      <alignment vertical="top"/>
      <protection locked="0"/>
    </xf>
    <xf numFmtId="3" fontId="9" fillId="0" borderId="14" xfId="8" applyNumberFormat="1" applyFont="1" applyFill="1" applyBorder="1" applyAlignment="1" applyProtection="1">
      <alignment vertical="top"/>
      <protection locked="0"/>
    </xf>
    <xf numFmtId="3" fontId="8" fillId="0" borderId="7" xfId="8" applyNumberFormat="1" applyFont="1" applyFill="1" applyBorder="1" applyAlignment="1" applyProtection="1">
      <alignment vertical="top"/>
      <protection locked="0"/>
    </xf>
    <xf numFmtId="3" fontId="8" fillId="0" borderId="12" xfId="8" applyNumberFormat="1" applyFont="1" applyFill="1" applyBorder="1" applyAlignment="1" applyProtection="1">
      <alignment vertical="top"/>
      <protection locked="0"/>
    </xf>
    <xf numFmtId="3" fontId="3" fillId="0" borderId="12" xfId="8" applyNumberFormat="1" applyFont="1" applyFill="1" applyBorder="1" applyAlignment="1" applyProtection="1">
      <alignment vertical="top"/>
      <protection locked="0"/>
    </xf>
    <xf numFmtId="3" fontId="3" fillId="0" borderId="14" xfId="8" applyNumberFormat="1" applyFont="1" applyFill="1" applyBorder="1" applyAlignment="1" applyProtection="1">
      <alignment vertical="top"/>
      <protection locked="0"/>
    </xf>
    <xf numFmtId="3" fontId="3" fillId="0" borderId="13" xfId="8" applyNumberFormat="1" applyFont="1" applyFill="1" applyBorder="1" applyAlignment="1" applyProtection="1">
      <alignment vertical="top"/>
      <protection locked="0"/>
    </xf>
    <xf numFmtId="3" fontId="8" fillId="0" borderId="9" xfId="8" applyNumberFormat="1" applyFont="1" applyFill="1" applyBorder="1" applyAlignment="1" applyProtection="1">
      <alignment vertical="top"/>
      <protection locked="0"/>
    </xf>
    <xf numFmtId="0" fontId="3" fillId="0" borderId="0" xfId="0" applyFont="1" applyFill="1"/>
    <xf numFmtId="0" fontId="3" fillId="0" borderId="4" xfId="8" applyFont="1" applyFill="1" applyBorder="1" applyAlignment="1" applyProtection="1">
      <alignment vertical="top"/>
      <protection locked="0"/>
    </xf>
    <xf numFmtId="0" fontId="3" fillId="0" borderId="1" xfId="8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3" fillId="0" borderId="2" xfId="8" applyFont="1" applyFill="1" applyBorder="1" applyAlignment="1" applyProtection="1">
      <alignment vertical="top"/>
      <protection locked="0"/>
    </xf>
    <xf numFmtId="0" fontId="3" fillId="0" borderId="2" xfId="8" applyFont="1" applyFill="1" applyBorder="1" applyAlignment="1" applyProtection="1">
      <alignment horizontal="left" vertical="top" wrapText="1"/>
      <protection locked="0"/>
    </xf>
    <xf numFmtId="0" fontId="3" fillId="0" borderId="2" xfId="8" applyFont="1" applyFill="1" applyBorder="1" applyAlignment="1" applyProtection="1">
      <alignment horizontal="justify" vertical="top" wrapText="1"/>
      <protection locked="0"/>
    </xf>
    <xf numFmtId="0" fontId="3" fillId="0" borderId="6" xfId="8" applyFont="1" applyFill="1" applyBorder="1" applyAlignment="1" applyProtection="1">
      <alignment vertical="top"/>
      <protection locked="0"/>
    </xf>
    <xf numFmtId="0" fontId="3" fillId="0" borderId="3" xfId="8" applyFont="1" applyFill="1" applyBorder="1" applyAlignment="1" applyProtection="1">
      <alignment vertical="top"/>
      <protection locked="0"/>
    </xf>
    <xf numFmtId="0" fontId="9" fillId="0" borderId="4" xfId="8" applyFont="1" applyFill="1" applyBorder="1" applyAlignment="1" applyProtection="1">
      <alignment horizontal="left" vertical="top"/>
    </xf>
    <xf numFmtId="0" fontId="9" fillId="0" borderId="1" xfId="8" applyFont="1" applyFill="1" applyBorder="1" applyAlignment="1" applyProtection="1">
      <alignment horizontal="justify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indent="2"/>
    </xf>
    <xf numFmtId="0" fontId="3" fillId="0" borderId="2" xfId="8" applyFont="1" applyFill="1" applyBorder="1" applyAlignment="1" applyProtection="1">
      <alignment horizontal="left" vertical="top" wrapText="1" indent="2"/>
      <protection locked="0"/>
    </xf>
    <xf numFmtId="0" fontId="9" fillId="0" borderId="5" xfId="8" applyFont="1" applyFill="1" applyBorder="1" applyAlignment="1" applyProtection="1">
      <alignment horizontal="left" vertical="top"/>
    </xf>
    <xf numFmtId="0" fontId="9" fillId="0" borderId="2" xfId="8" applyFont="1" applyFill="1" applyBorder="1" applyAlignment="1" applyProtection="1">
      <alignment horizontal="justify" vertical="top" wrapText="1"/>
    </xf>
    <xf numFmtId="0" fontId="9" fillId="0" borderId="5" xfId="8" applyFont="1" applyFill="1" applyBorder="1" applyAlignment="1" applyProtection="1">
      <alignment vertical="top"/>
    </xf>
    <xf numFmtId="0" fontId="9" fillId="0" borderId="2" xfId="8" applyFont="1" applyFill="1" applyBorder="1" applyAlignment="1" applyProtection="1">
      <alignment vertical="top"/>
    </xf>
    <xf numFmtId="0" fontId="9" fillId="0" borderId="6" xfId="9" applyFont="1" applyFill="1" applyBorder="1" applyAlignment="1" applyProtection="1">
      <alignment horizontal="center" vertical="top"/>
    </xf>
    <xf numFmtId="0" fontId="8" fillId="0" borderId="3" xfId="8" applyFont="1" applyFill="1" applyBorder="1" applyAlignment="1" applyProtection="1">
      <alignment horizontal="left" vertical="top" wrapText="1"/>
    </xf>
    <xf numFmtId="0" fontId="3" fillId="0" borderId="11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center" vertical="top"/>
      <protection locked="0"/>
    </xf>
    <xf numFmtId="0" fontId="9" fillId="2" borderId="8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 applyProtection="1">
      <alignment horizontal="center" vertical="center" wrapText="1"/>
      <protection locked="0"/>
    </xf>
    <xf numFmtId="0" fontId="9" fillId="2" borderId="10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1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64</xdr:row>
      <xdr:rowOff>19050</xdr:rowOff>
    </xdr:to>
    <xdr:sp macro="" textlink="">
      <xdr:nvSpPr>
        <xdr:cNvPr id="1025" name="AutoShape 1" descr="image.png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7200900" y="967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70"/>
  <sheetViews>
    <sheetView showGridLines="0" tabSelected="1" zoomScaleNormal="100" workbookViewId="0">
      <selection activeCell="I58" sqref="B2:I58"/>
    </sheetView>
  </sheetViews>
  <sheetFormatPr baseColWidth="10" defaultRowHeight="11.25" x14ac:dyDescent="0.2"/>
  <cols>
    <col min="1" max="1" width="12" style="2"/>
    <col min="2" max="2" width="3.83203125" style="2" customWidth="1"/>
    <col min="3" max="3" width="50.83203125" style="2" customWidth="1"/>
    <col min="4" max="4" width="17.83203125" style="2" customWidth="1"/>
    <col min="5" max="5" width="19.83203125" style="2" customWidth="1"/>
    <col min="6" max="7" width="17.83203125" style="2" customWidth="1"/>
    <col min="8" max="8" width="18.83203125" style="2" customWidth="1"/>
    <col min="9" max="9" width="17.83203125" style="2" customWidth="1"/>
    <col min="10" max="16384" width="12" style="2"/>
  </cols>
  <sheetData>
    <row r="2" spans="2:9" s="3" customFormat="1" ht="39.950000000000003" customHeight="1" x14ac:dyDescent="0.2">
      <c r="B2" s="60" t="s">
        <v>33</v>
      </c>
      <c r="C2" s="61"/>
      <c r="D2" s="61"/>
      <c r="E2" s="61"/>
      <c r="F2" s="61"/>
      <c r="G2" s="61"/>
      <c r="H2" s="61"/>
      <c r="I2" s="62"/>
    </row>
    <row r="3" spans="2:9" s="3" customFormat="1" x14ac:dyDescent="0.2">
      <c r="B3" s="63" t="s">
        <v>22</v>
      </c>
      <c r="C3" s="64"/>
      <c r="D3" s="61" t="s">
        <v>30</v>
      </c>
      <c r="E3" s="61"/>
      <c r="F3" s="61"/>
      <c r="G3" s="61"/>
      <c r="H3" s="61"/>
      <c r="I3" s="69" t="s">
        <v>27</v>
      </c>
    </row>
    <row r="4" spans="2:9" s="1" customFormat="1" ht="24.95" customHeight="1" x14ac:dyDescent="0.2">
      <c r="B4" s="65"/>
      <c r="C4" s="66"/>
      <c r="D4" s="5" t="s">
        <v>23</v>
      </c>
      <c r="E4" s="6" t="s">
        <v>28</v>
      </c>
      <c r="F4" s="6" t="s">
        <v>24</v>
      </c>
      <c r="G4" s="6" t="s">
        <v>25</v>
      </c>
      <c r="H4" s="7" t="s">
        <v>26</v>
      </c>
      <c r="I4" s="70"/>
    </row>
    <row r="5" spans="2:9" s="1" customFormat="1" x14ac:dyDescent="0.2">
      <c r="B5" s="67"/>
      <c r="C5" s="68"/>
      <c r="D5" s="8" t="s">
        <v>15</v>
      </c>
      <c r="E5" s="9" t="s">
        <v>16</v>
      </c>
      <c r="F5" s="9" t="s">
        <v>17</v>
      </c>
      <c r="G5" s="9" t="s">
        <v>18</v>
      </c>
      <c r="H5" s="9" t="s">
        <v>19</v>
      </c>
      <c r="I5" s="9" t="s">
        <v>20</v>
      </c>
    </row>
    <row r="6" spans="2:9" x14ac:dyDescent="0.2">
      <c r="B6" s="39" t="s">
        <v>0</v>
      </c>
      <c r="C6" s="40"/>
      <c r="D6" s="34">
        <v>0</v>
      </c>
      <c r="E6" s="34">
        <v>0</v>
      </c>
      <c r="F6" s="34">
        <f>D6+E6</f>
        <v>0</v>
      </c>
      <c r="G6" s="34">
        <v>0</v>
      </c>
      <c r="H6" s="34">
        <v>0</v>
      </c>
      <c r="I6" s="34">
        <f>H6-D6</f>
        <v>0</v>
      </c>
    </row>
    <row r="7" spans="2:9" x14ac:dyDescent="0.2">
      <c r="B7" s="41" t="s">
        <v>1</v>
      </c>
      <c r="C7" s="42"/>
      <c r="D7" s="35">
        <v>0</v>
      </c>
      <c r="E7" s="35">
        <v>0</v>
      </c>
      <c r="F7" s="35">
        <f t="shared" ref="F7:F21" si="0">D7+E7</f>
        <v>0</v>
      </c>
      <c r="G7" s="35">
        <v>0</v>
      </c>
      <c r="H7" s="35">
        <v>0</v>
      </c>
      <c r="I7" s="35">
        <f t="shared" ref="I7:I20" si="1">H7-D7</f>
        <v>0</v>
      </c>
    </row>
    <row r="8" spans="2:9" x14ac:dyDescent="0.2">
      <c r="B8" s="41" t="s">
        <v>2</v>
      </c>
      <c r="C8" s="42"/>
      <c r="D8" s="35">
        <v>0</v>
      </c>
      <c r="E8" s="35">
        <v>0</v>
      </c>
      <c r="F8" s="35">
        <f t="shared" si="0"/>
        <v>0</v>
      </c>
      <c r="G8" s="35">
        <v>0</v>
      </c>
      <c r="H8" s="35">
        <v>0</v>
      </c>
      <c r="I8" s="35">
        <f t="shared" si="1"/>
        <v>0</v>
      </c>
    </row>
    <row r="9" spans="2:9" x14ac:dyDescent="0.2">
      <c r="B9" s="41" t="s">
        <v>3</v>
      </c>
      <c r="C9" s="42"/>
      <c r="D9" s="35">
        <v>0</v>
      </c>
      <c r="E9" s="35">
        <v>0</v>
      </c>
      <c r="F9" s="35">
        <f t="shared" si="0"/>
        <v>0</v>
      </c>
      <c r="G9" s="35">
        <v>0</v>
      </c>
      <c r="H9" s="35">
        <v>0</v>
      </c>
      <c r="I9" s="35">
        <f t="shared" si="1"/>
        <v>0</v>
      </c>
    </row>
    <row r="10" spans="2:9" x14ac:dyDescent="0.2">
      <c r="B10" s="41" t="s">
        <v>4</v>
      </c>
      <c r="C10" s="42"/>
      <c r="D10" s="35">
        <v>94000</v>
      </c>
      <c r="E10" s="35">
        <v>4069708.54</v>
      </c>
      <c r="F10" s="35">
        <f t="shared" si="0"/>
        <v>4163708.54</v>
      </c>
      <c r="G10" s="35">
        <v>311400.46000000002</v>
      </c>
      <c r="H10" s="35">
        <v>311400.46000000002</v>
      </c>
      <c r="I10" s="35">
        <f t="shared" si="1"/>
        <v>217400.46000000002</v>
      </c>
    </row>
    <row r="11" spans="2:9" x14ac:dyDescent="0.2">
      <c r="B11" s="4">
        <v>51</v>
      </c>
      <c r="C11" s="43" t="s">
        <v>5</v>
      </c>
      <c r="D11" s="35">
        <v>94000</v>
      </c>
      <c r="E11" s="35">
        <v>4069708.54</v>
      </c>
      <c r="F11" s="35">
        <f t="shared" si="0"/>
        <v>4163708.54</v>
      </c>
      <c r="G11" s="35">
        <v>311400.46000000002</v>
      </c>
      <c r="H11" s="35">
        <v>311400.46000000002</v>
      </c>
      <c r="I11" s="35">
        <f t="shared" si="1"/>
        <v>217400.46000000002</v>
      </c>
    </row>
    <row r="12" spans="2:9" x14ac:dyDescent="0.2">
      <c r="B12" s="4">
        <v>52</v>
      </c>
      <c r="C12" s="43" t="s">
        <v>6</v>
      </c>
      <c r="D12" s="35">
        <v>0</v>
      </c>
      <c r="E12" s="35">
        <v>0</v>
      </c>
      <c r="F12" s="35">
        <f t="shared" si="0"/>
        <v>0</v>
      </c>
      <c r="G12" s="35">
        <v>0</v>
      </c>
      <c r="H12" s="35">
        <v>0</v>
      </c>
      <c r="I12" s="35">
        <f t="shared" si="1"/>
        <v>0</v>
      </c>
    </row>
    <row r="13" spans="2:9" x14ac:dyDescent="0.2">
      <c r="B13" s="41" t="s">
        <v>7</v>
      </c>
      <c r="C13" s="42"/>
      <c r="D13" s="35">
        <v>0</v>
      </c>
      <c r="E13" s="35">
        <v>9142976</v>
      </c>
      <c r="F13" s="35">
        <f t="shared" si="0"/>
        <v>9142976</v>
      </c>
      <c r="G13" s="35">
        <v>6557195.5300000003</v>
      </c>
      <c r="H13" s="35">
        <v>6526398.6799999997</v>
      </c>
      <c r="I13" s="35">
        <f t="shared" si="1"/>
        <v>6526398.6799999997</v>
      </c>
    </row>
    <row r="14" spans="2:9" x14ac:dyDescent="0.2">
      <c r="B14" s="4">
        <v>61</v>
      </c>
      <c r="C14" s="43" t="s">
        <v>5</v>
      </c>
      <c r="D14" s="35">
        <v>0</v>
      </c>
      <c r="E14" s="35">
        <v>6557195.5300000003</v>
      </c>
      <c r="F14" s="35">
        <f t="shared" si="0"/>
        <v>6557195.5300000003</v>
      </c>
      <c r="G14" s="35">
        <v>6557195.5300000003</v>
      </c>
      <c r="H14" s="35">
        <v>6526398.6799999997</v>
      </c>
      <c r="I14" s="35">
        <f t="shared" si="1"/>
        <v>6526398.6799999997</v>
      </c>
    </row>
    <row r="15" spans="2:9" x14ac:dyDescent="0.2">
      <c r="B15" s="4">
        <v>62</v>
      </c>
      <c r="C15" s="43" t="s">
        <v>6</v>
      </c>
      <c r="D15" s="35">
        <v>0</v>
      </c>
      <c r="E15" s="35">
        <v>0</v>
      </c>
      <c r="F15" s="35">
        <f t="shared" si="0"/>
        <v>0</v>
      </c>
      <c r="G15" s="35">
        <v>0</v>
      </c>
      <c r="H15" s="35">
        <v>0</v>
      </c>
      <c r="I15" s="35">
        <f t="shared" si="1"/>
        <v>0</v>
      </c>
    </row>
    <row r="16" spans="2:9" ht="33.75" x14ac:dyDescent="0.2">
      <c r="B16" s="4"/>
      <c r="C16" s="44" t="s">
        <v>32</v>
      </c>
      <c r="D16" s="35">
        <v>0</v>
      </c>
      <c r="E16" s="35">
        <v>2585780.4700000002</v>
      </c>
      <c r="F16" s="35">
        <f t="shared" si="0"/>
        <v>2585780.4700000002</v>
      </c>
      <c r="G16" s="35">
        <v>0</v>
      </c>
      <c r="H16" s="35">
        <v>0</v>
      </c>
      <c r="I16" s="35">
        <f t="shared" si="1"/>
        <v>0</v>
      </c>
    </row>
    <row r="17" spans="2:9" x14ac:dyDescent="0.2">
      <c r="B17" s="41" t="s">
        <v>8</v>
      </c>
      <c r="C17" s="42"/>
      <c r="D17" s="35">
        <v>317000</v>
      </c>
      <c r="E17" s="35">
        <v>118000</v>
      </c>
      <c r="F17" s="35">
        <f t="shared" si="0"/>
        <v>435000</v>
      </c>
      <c r="G17" s="35">
        <v>405500</v>
      </c>
      <c r="H17" s="35">
        <v>405500</v>
      </c>
      <c r="I17" s="35">
        <f t="shared" si="1"/>
        <v>88500</v>
      </c>
    </row>
    <row r="18" spans="2:9" x14ac:dyDescent="0.2">
      <c r="B18" s="41" t="s">
        <v>9</v>
      </c>
      <c r="C18" s="42"/>
      <c r="D18" s="35">
        <v>344727476</v>
      </c>
      <c r="E18" s="35">
        <v>155205693.34999999</v>
      </c>
      <c r="F18" s="35">
        <f t="shared" si="0"/>
        <v>499933169.35000002</v>
      </c>
      <c r="G18" s="35">
        <v>485988628.31</v>
      </c>
      <c r="H18" s="35">
        <v>485988628.31</v>
      </c>
      <c r="I18" s="35">
        <f t="shared" si="1"/>
        <v>141261152.31</v>
      </c>
    </row>
    <row r="19" spans="2:9" x14ac:dyDescent="0.2">
      <c r="B19" s="41" t="s">
        <v>11</v>
      </c>
      <c r="C19" s="42"/>
      <c r="D19" s="35">
        <v>680478707.64999998</v>
      </c>
      <c r="E19" s="35">
        <v>-508874917.80000001</v>
      </c>
      <c r="F19" s="35">
        <f t="shared" si="0"/>
        <v>171603789.84999996</v>
      </c>
      <c r="G19" s="35">
        <v>168990726.09</v>
      </c>
      <c r="H19" s="35">
        <v>168990726.09</v>
      </c>
      <c r="I19" s="35">
        <f t="shared" si="1"/>
        <v>-511487981.55999994</v>
      </c>
    </row>
    <row r="20" spans="2:9" x14ac:dyDescent="0.2">
      <c r="B20" s="41" t="s">
        <v>10</v>
      </c>
      <c r="C20" s="42"/>
      <c r="D20" s="35">
        <v>0</v>
      </c>
      <c r="E20" s="35">
        <v>0</v>
      </c>
      <c r="F20" s="35">
        <f t="shared" si="0"/>
        <v>0</v>
      </c>
      <c r="G20" s="35">
        <v>0</v>
      </c>
      <c r="H20" s="35">
        <v>0</v>
      </c>
      <c r="I20" s="35">
        <f t="shared" si="1"/>
        <v>0</v>
      </c>
    </row>
    <row r="21" spans="2:9" x14ac:dyDescent="0.2">
      <c r="B21" s="45"/>
      <c r="C21" s="46"/>
      <c r="D21" s="36"/>
      <c r="E21" s="36"/>
      <c r="F21" s="36">
        <f t="shared" si="0"/>
        <v>0</v>
      </c>
      <c r="G21" s="36"/>
      <c r="H21" s="36"/>
      <c r="I21" s="36"/>
    </row>
    <row r="22" spans="2:9" x14ac:dyDescent="0.2">
      <c r="B22" s="10"/>
      <c r="C22" s="11" t="s">
        <v>21</v>
      </c>
      <c r="D22" s="32">
        <f t="shared" ref="D22:I22" si="2">SUM(D6:D10)+D13+SUM(D17:D20)</f>
        <v>1025617183.65</v>
      </c>
      <c r="E22" s="32">
        <f t="shared" si="2"/>
        <v>-340338539.91000003</v>
      </c>
      <c r="F22" s="32">
        <f t="shared" si="2"/>
        <v>685278643.74000001</v>
      </c>
      <c r="G22" s="32">
        <f t="shared" si="2"/>
        <v>662253450.38999999</v>
      </c>
      <c r="H22" s="37">
        <f t="shared" si="2"/>
        <v>662222653.53999996</v>
      </c>
      <c r="I22" s="33">
        <f t="shared" si="2"/>
        <v>-363394530.10999995</v>
      </c>
    </row>
    <row r="23" spans="2:9" x14ac:dyDescent="0.2">
      <c r="B23" s="13"/>
      <c r="C23" s="14"/>
      <c r="D23" s="15"/>
      <c r="E23" s="15"/>
      <c r="F23" s="16"/>
      <c r="G23" s="12" t="s">
        <v>29</v>
      </c>
      <c r="H23" s="17"/>
      <c r="I23" s="18"/>
    </row>
    <row r="24" spans="2:9" x14ac:dyDescent="0.2">
      <c r="B24" s="71" t="s">
        <v>31</v>
      </c>
      <c r="C24" s="72"/>
      <c r="D24" s="61" t="s">
        <v>30</v>
      </c>
      <c r="E24" s="61"/>
      <c r="F24" s="61"/>
      <c r="G24" s="61"/>
      <c r="H24" s="61"/>
      <c r="I24" s="69" t="s">
        <v>27</v>
      </c>
    </row>
    <row r="25" spans="2:9" ht="22.5" x14ac:dyDescent="0.2">
      <c r="B25" s="73"/>
      <c r="C25" s="74"/>
      <c r="D25" s="5" t="s">
        <v>23</v>
      </c>
      <c r="E25" s="6" t="s">
        <v>28</v>
      </c>
      <c r="F25" s="6" t="s">
        <v>24</v>
      </c>
      <c r="G25" s="6" t="s">
        <v>25</v>
      </c>
      <c r="H25" s="7" t="s">
        <v>26</v>
      </c>
      <c r="I25" s="70"/>
    </row>
    <row r="26" spans="2:9" x14ac:dyDescent="0.2">
      <c r="B26" s="75"/>
      <c r="C26" s="76"/>
      <c r="D26" s="8" t="s">
        <v>15</v>
      </c>
      <c r="E26" s="9" t="s">
        <v>16</v>
      </c>
      <c r="F26" s="9" t="s">
        <v>17</v>
      </c>
      <c r="G26" s="9" t="s">
        <v>18</v>
      </c>
      <c r="H26" s="9" t="s">
        <v>19</v>
      </c>
      <c r="I26" s="9" t="s">
        <v>20</v>
      </c>
    </row>
    <row r="27" spans="2:9" x14ac:dyDescent="0.2">
      <c r="B27" s="47" t="s">
        <v>12</v>
      </c>
      <c r="C27" s="48"/>
      <c r="D27" s="29">
        <f t="shared" ref="D27:I27" si="3">SUM(D28+D29+D30+D31+D34+D38+D39)</f>
        <v>344821476</v>
      </c>
      <c r="E27" s="29">
        <f t="shared" si="3"/>
        <v>168418377.88999999</v>
      </c>
      <c r="F27" s="29">
        <f t="shared" si="3"/>
        <v>513239853.89000005</v>
      </c>
      <c r="G27" s="29">
        <f t="shared" si="3"/>
        <v>492857224.30000001</v>
      </c>
      <c r="H27" s="29">
        <f t="shared" si="3"/>
        <v>492826427.44999999</v>
      </c>
      <c r="I27" s="29">
        <f t="shared" si="3"/>
        <v>148004951.44999999</v>
      </c>
    </row>
    <row r="28" spans="2:9" x14ac:dyDescent="0.2">
      <c r="B28" s="20"/>
      <c r="C28" s="49" t="s">
        <v>0</v>
      </c>
      <c r="D28" s="30">
        <v>0</v>
      </c>
      <c r="E28" s="30">
        <v>0</v>
      </c>
      <c r="F28" s="30">
        <f>D28+E28</f>
        <v>0</v>
      </c>
      <c r="G28" s="30">
        <v>0</v>
      </c>
      <c r="H28" s="30">
        <v>0</v>
      </c>
      <c r="I28" s="30">
        <f>H28-D28</f>
        <v>0</v>
      </c>
    </row>
    <row r="29" spans="2:9" x14ac:dyDescent="0.2">
      <c r="B29" s="20"/>
      <c r="C29" s="49" t="s">
        <v>2</v>
      </c>
      <c r="D29" s="30">
        <v>0</v>
      </c>
      <c r="E29" s="30">
        <v>0</v>
      </c>
      <c r="F29" s="30">
        <f t="shared" ref="F29:F37" si="4">D29+E29</f>
        <v>0</v>
      </c>
      <c r="G29" s="30">
        <v>0</v>
      </c>
      <c r="H29" s="30">
        <v>0</v>
      </c>
      <c r="I29" s="30">
        <f t="shared" ref="I29:I39" si="5">H29-D29</f>
        <v>0</v>
      </c>
    </row>
    <row r="30" spans="2:9" x14ac:dyDescent="0.2">
      <c r="B30" s="20"/>
      <c r="C30" s="49" t="s">
        <v>3</v>
      </c>
      <c r="D30" s="30">
        <v>0</v>
      </c>
      <c r="E30" s="30">
        <v>0</v>
      </c>
      <c r="F30" s="30">
        <f t="shared" si="4"/>
        <v>0</v>
      </c>
      <c r="G30" s="30">
        <v>0</v>
      </c>
      <c r="H30" s="30">
        <v>0</v>
      </c>
      <c r="I30" s="30">
        <f t="shared" si="5"/>
        <v>0</v>
      </c>
    </row>
    <row r="31" spans="2:9" x14ac:dyDescent="0.2">
      <c r="B31" s="20"/>
      <c r="C31" s="49" t="s">
        <v>4</v>
      </c>
      <c r="D31" s="30">
        <v>94000</v>
      </c>
      <c r="E31" s="30">
        <v>4069708.54</v>
      </c>
      <c r="F31" s="30">
        <f t="shared" si="4"/>
        <v>4163708.54</v>
      </c>
      <c r="G31" s="30">
        <v>311400.46000000002</v>
      </c>
      <c r="H31" s="30">
        <v>311400.46000000002</v>
      </c>
      <c r="I31" s="30">
        <f t="shared" si="5"/>
        <v>217400.46000000002</v>
      </c>
    </row>
    <row r="32" spans="2:9" x14ac:dyDescent="0.2">
      <c r="B32" s="20"/>
      <c r="C32" s="50" t="s">
        <v>5</v>
      </c>
      <c r="D32" s="30">
        <v>94000</v>
      </c>
      <c r="E32" s="30">
        <v>4069708.54</v>
      </c>
      <c r="F32" s="30">
        <f t="shared" si="4"/>
        <v>4163708.54</v>
      </c>
      <c r="G32" s="30">
        <v>311400.46000000002</v>
      </c>
      <c r="H32" s="30">
        <v>311400.46000000002</v>
      </c>
      <c r="I32" s="30">
        <f t="shared" si="5"/>
        <v>217400.46000000002</v>
      </c>
    </row>
    <row r="33" spans="2:9" x14ac:dyDescent="0.2">
      <c r="B33" s="20"/>
      <c r="C33" s="50" t="s">
        <v>6</v>
      </c>
      <c r="D33" s="30">
        <v>0</v>
      </c>
      <c r="E33" s="30">
        <v>0</v>
      </c>
      <c r="F33" s="30">
        <f t="shared" si="4"/>
        <v>0</v>
      </c>
      <c r="G33" s="30">
        <v>0</v>
      </c>
      <c r="H33" s="30">
        <v>0</v>
      </c>
      <c r="I33" s="30">
        <f t="shared" si="5"/>
        <v>0</v>
      </c>
    </row>
    <row r="34" spans="2:9" x14ac:dyDescent="0.2">
      <c r="B34" s="20"/>
      <c r="C34" s="49" t="s">
        <v>7</v>
      </c>
      <c r="D34" s="30">
        <v>0</v>
      </c>
      <c r="E34" s="30">
        <v>9142976</v>
      </c>
      <c r="F34" s="30">
        <f t="shared" si="4"/>
        <v>9142976</v>
      </c>
      <c r="G34" s="30">
        <v>6557195.5300000003</v>
      </c>
      <c r="H34" s="30">
        <v>6526398.6799999997</v>
      </c>
      <c r="I34" s="30">
        <f t="shared" si="5"/>
        <v>6526398.6799999997</v>
      </c>
    </row>
    <row r="35" spans="2:9" x14ac:dyDescent="0.2">
      <c r="B35" s="20"/>
      <c r="C35" s="50" t="s">
        <v>5</v>
      </c>
      <c r="D35" s="30">
        <v>0</v>
      </c>
      <c r="E35" s="30">
        <v>6557195.5300000003</v>
      </c>
      <c r="F35" s="30">
        <f t="shared" si="4"/>
        <v>6557195.5300000003</v>
      </c>
      <c r="G35" s="30">
        <v>6557195.5300000003</v>
      </c>
      <c r="H35" s="30">
        <v>6526398.6799999997</v>
      </c>
      <c r="I35" s="30">
        <f t="shared" si="5"/>
        <v>6526398.6799999997</v>
      </c>
    </row>
    <row r="36" spans="2:9" x14ac:dyDescent="0.2">
      <c r="B36" s="20"/>
      <c r="C36" s="50" t="s">
        <v>6</v>
      </c>
      <c r="D36" s="30">
        <v>0</v>
      </c>
      <c r="E36" s="30">
        <v>0</v>
      </c>
      <c r="F36" s="30">
        <f t="shared" si="4"/>
        <v>0</v>
      </c>
      <c r="G36" s="30">
        <v>0</v>
      </c>
      <c r="H36" s="30">
        <v>0</v>
      </c>
      <c r="I36" s="30">
        <f t="shared" si="5"/>
        <v>0</v>
      </c>
    </row>
    <row r="37" spans="2:9" ht="33.75" x14ac:dyDescent="0.2">
      <c r="B37" s="20"/>
      <c r="C37" s="51" t="s">
        <v>32</v>
      </c>
      <c r="D37" s="30">
        <v>0</v>
      </c>
      <c r="E37" s="30">
        <v>2585780.4700000002</v>
      </c>
      <c r="F37" s="30">
        <f t="shared" si="4"/>
        <v>2585780.4700000002</v>
      </c>
      <c r="G37" s="30">
        <v>0</v>
      </c>
      <c r="H37" s="30">
        <v>0</v>
      </c>
      <c r="I37" s="30">
        <f t="shared" si="5"/>
        <v>0</v>
      </c>
    </row>
    <row r="38" spans="2:9" x14ac:dyDescent="0.2">
      <c r="B38" s="20"/>
      <c r="C38" s="49" t="s">
        <v>9</v>
      </c>
      <c r="D38" s="30">
        <v>344727476</v>
      </c>
      <c r="E38" s="30">
        <v>155205693.34999999</v>
      </c>
      <c r="F38" s="30">
        <f>D38+E38</f>
        <v>499933169.35000002</v>
      </c>
      <c r="G38" s="30">
        <v>485988628.31</v>
      </c>
      <c r="H38" s="30">
        <v>485988628.31</v>
      </c>
      <c r="I38" s="30">
        <f t="shared" si="5"/>
        <v>141261152.31</v>
      </c>
    </row>
    <row r="39" spans="2:9" x14ac:dyDescent="0.2">
      <c r="B39" s="20"/>
      <c r="C39" s="49" t="s">
        <v>11</v>
      </c>
      <c r="D39" s="30">
        <v>0</v>
      </c>
      <c r="E39" s="30">
        <v>0</v>
      </c>
      <c r="F39" s="30">
        <f>D39+E39</f>
        <v>0</v>
      </c>
      <c r="G39" s="30">
        <v>0</v>
      </c>
      <c r="H39" s="30">
        <v>0</v>
      </c>
      <c r="I39" s="30">
        <f t="shared" si="5"/>
        <v>0</v>
      </c>
    </row>
    <row r="40" spans="2:9" x14ac:dyDescent="0.2">
      <c r="B40" s="20"/>
      <c r="C40" s="49"/>
      <c r="D40" s="30"/>
      <c r="E40" s="30"/>
      <c r="F40" s="30"/>
      <c r="G40" s="30"/>
      <c r="H40" s="30"/>
      <c r="I40" s="30"/>
    </row>
    <row r="41" spans="2:9" x14ac:dyDescent="0.2">
      <c r="B41" s="52" t="s">
        <v>13</v>
      </c>
      <c r="C41" s="53"/>
      <c r="D41" s="31">
        <f t="shared" ref="D41:I41" si="6">SUM(D42:D44)</f>
        <v>680795707.64999998</v>
      </c>
      <c r="E41" s="31">
        <f t="shared" si="6"/>
        <v>-508756917.80000001</v>
      </c>
      <c r="F41" s="31">
        <f t="shared" si="6"/>
        <v>172038789.84999996</v>
      </c>
      <c r="G41" s="31">
        <f t="shared" si="6"/>
        <v>169396226.09</v>
      </c>
      <c r="H41" s="31">
        <f t="shared" si="6"/>
        <v>169396226.09</v>
      </c>
      <c r="I41" s="31">
        <f t="shared" si="6"/>
        <v>-511399481.55999994</v>
      </c>
    </row>
    <row r="42" spans="2:9" x14ac:dyDescent="0.2">
      <c r="B42" s="20"/>
      <c r="C42" s="49" t="s">
        <v>1</v>
      </c>
      <c r="D42" s="30">
        <v>0</v>
      </c>
      <c r="E42" s="30">
        <v>0</v>
      </c>
      <c r="F42" s="30">
        <f>D42+E42</f>
        <v>0</v>
      </c>
      <c r="G42" s="30">
        <v>0</v>
      </c>
      <c r="H42" s="30">
        <v>0</v>
      </c>
      <c r="I42" s="30">
        <f>H42-D42</f>
        <v>0</v>
      </c>
    </row>
    <row r="43" spans="2:9" x14ac:dyDescent="0.2">
      <c r="B43" s="20"/>
      <c r="C43" s="49" t="s">
        <v>8</v>
      </c>
      <c r="D43" s="30">
        <v>317000</v>
      </c>
      <c r="E43" s="30">
        <v>118000</v>
      </c>
      <c r="F43" s="30">
        <f>D43+E43</f>
        <v>435000</v>
      </c>
      <c r="G43" s="30">
        <v>405500</v>
      </c>
      <c r="H43" s="30">
        <v>405500</v>
      </c>
      <c r="I43" s="30">
        <f t="shared" ref="I43:I44" si="7">H43-D43</f>
        <v>88500</v>
      </c>
    </row>
    <row r="44" spans="2:9" x14ac:dyDescent="0.2">
      <c r="B44" s="20"/>
      <c r="C44" s="49" t="s">
        <v>11</v>
      </c>
      <c r="D44" s="30">
        <v>680478707.64999998</v>
      </c>
      <c r="E44" s="30">
        <v>-508874917.80000001</v>
      </c>
      <c r="F44" s="30">
        <f>D44+E44</f>
        <v>171603789.84999996</v>
      </c>
      <c r="G44" s="30">
        <v>168990726.09</v>
      </c>
      <c r="H44" s="30">
        <v>168990726.09</v>
      </c>
      <c r="I44" s="30">
        <f t="shared" si="7"/>
        <v>-511487981.55999994</v>
      </c>
    </row>
    <row r="45" spans="2:9" x14ac:dyDescent="0.2">
      <c r="B45" s="20"/>
      <c r="C45" s="49"/>
      <c r="D45" s="30"/>
      <c r="E45" s="30"/>
      <c r="F45" s="30"/>
      <c r="G45" s="30"/>
      <c r="H45" s="30"/>
      <c r="I45" s="30"/>
    </row>
    <row r="46" spans="2:9" x14ac:dyDescent="0.2">
      <c r="B46" s="54" t="s">
        <v>14</v>
      </c>
      <c r="C46" s="55"/>
      <c r="D46" s="31">
        <f t="shared" ref="D46:I46" si="8">SUM(D47)</f>
        <v>0</v>
      </c>
      <c r="E46" s="31">
        <f t="shared" si="8"/>
        <v>0</v>
      </c>
      <c r="F46" s="31">
        <f t="shared" si="8"/>
        <v>0</v>
      </c>
      <c r="G46" s="31">
        <f t="shared" si="8"/>
        <v>0</v>
      </c>
      <c r="H46" s="31">
        <f t="shared" si="8"/>
        <v>0</v>
      </c>
      <c r="I46" s="31">
        <f t="shared" si="8"/>
        <v>0</v>
      </c>
    </row>
    <row r="47" spans="2:9" x14ac:dyDescent="0.2">
      <c r="B47" s="19"/>
      <c r="C47" s="49" t="s">
        <v>10</v>
      </c>
      <c r="D47" s="31">
        <v>0</v>
      </c>
      <c r="E47" s="31">
        <v>0</v>
      </c>
      <c r="F47" s="31">
        <f>D47+E47</f>
        <v>0</v>
      </c>
      <c r="G47" s="31">
        <v>0</v>
      </c>
      <c r="H47" s="31">
        <v>0</v>
      </c>
      <c r="I47" s="31">
        <f>H47-D47</f>
        <v>0</v>
      </c>
    </row>
    <row r="48" spans="2:9" x14ac:dyDescent="0.2">
      <c r="B48" s="56"/>
      <c r="C48" s="57"/>
      <c r="D48" s="31"/>
      <c r="E48" s="31"/>
      <c r="F48" s="31"/>
      <c r="G48" s="31"/>
      <c r="H48" s="31"/>
      <c r="I48" s="31"/>
    </row>
    <row r="49" spans="2:9" x14ac:dyDescent="0.2">
      <c r="B49" s="21"/>
      <c r="C49" s="22" t="s">
        <v>21</v>
      </c>
      <c r="D49" s="32">
        <f t="shared" ref="D49:I49" si="9">SUM(D46+D41+D27)</f>
        <v>1025617183.65</v>
      </c>
      <c r="E49" s="32">
        <f t="shared" si="9"/>
        <v>-340338539.91000003</v>
      </c>
      <c r="F49" s="32">
        <f t="shared" si="9"/>
        <v>685278643.74000001</v>
      </c>
      <c r="G49" s="32">
        <f t="shared" si="9"/>
        <v>662253450.38999999</v>
      </c>
      <c r="H49" s="32">
        <f t="shared" si="9"/>
        <v>662222653.53999996</v>
      </c>
      <c r="I49" s="33">
        <f t="shared" si="9"/>
        <v>-363394530.10999995</v>
      </c>
    </row>
    <row r="50" spans="2:9" x14ac:dyDescent="0.2">
      <c r="B50" s="24"/>
      <c r="C50" s="25"/>
      <c r="D50" s="26"/>
      <c r="E50" s="26"/>
      <c r="F50" s="26"/>
      <c r="G50" s="27" t="s">
        <v>29</v>
      </c>
      <c r="H50" s="28"/>
      <c r="I50" s="23"/>
    </row>
    <row r="51" spans="2:9" x14ac:dyDescent="0.2">
      <c r="B51" s="38" t="s">
        <v>34</v>
      </c>
    </row>
    <row r="57" spans="2:9" x14ac:dyDescent="0.2">
      <c r="D57" s="58" t="s">
        <v>35</v>
      </c>
      <c r="E57" s="58"/>
      <c r="G57" s="58" t="s">
        <v>36</v>
      </c>
      <c r="H57" s="58"/>
    </row>
    <row r="58" spans="2:9" x14ac:dyDescent="0.2">
      <c r="D58" s="59" t="s">
        <v>37</v>
      </c>
      <c r="E58" s="59"/>
      <c r="G58" s="59" t="s">
        <v>38</v>
      </c>
      <c r="H58" s="59"/>
    </row>
    <row r="63" spans="2:9" x14ac:dyDescent="0.2">
      <c r="H63"/>
    </row>
    <row r="70" spans="9:9" x14ac:dyDescent="0.2">
      <c r="I70"/>
    </row>
  </sheetData>
  <sheetProtection algorithmName="SHA-512" hashValue="/82fOMv6jg/vyQnqeA+8y3NyyOzMdEcar57fungg+EPlvvZIuFjLhROQqofr9vWFUZbastozP4bULvllYqhn2Q==" saltValue="UbKQnACMdvECPSdD88TskQ==" spinCount="100000" sheet="1" objects="1" scenarios="1" formatCells="0" formatColumns="0" formatRows="0" insertRows="0" autoFilter="0"/>
  <mergeCells count="11">
    <mergeCell ref="D57:E57"/>
    <mergeCell ref="D58:E58"/>
    <mergeCell ref="G57:H57"/>
    <mergeCell ref="G58:H58"/>
    <mergeCell ref="B2:I2"/>
    <mergeCell ref="D3:H3"/>
    <mergeCell ref="B3:C5"/>
    <mergeCell ref="I3:I4"/>
    <mergeCell ref="D24:H24"/>
    <mergeCell ref="I24:I25"/>
    <mergeCell ref="B24:C26"/>
  </mergeCells>
  <pageMargins left="0.70866141732283472" right="0.70866141732283472" top="0.74803149606299213" bottom="0.74803149606299213" header="0.31496062992125984" footer="0.31496062992125984"/>
  <pageSetup scale="64" fitToHeight="0" orientation="portrait" horizontalDpi="4294967295" verticalDpi="4294967295" r:id="rId1"/>
  <ignoredErrors>
    <ignoredError sqref="D5:I5 D26:H26" numberStoredAsText="1"/>
    <ignoredError sqref="F6:F21 I6:I22 D22:H22 D21:E21 G21:H21 D27:I36 D41:I47 D49:I49 F37:F39 I37:I39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magda cadena</cp:lastModifiedBy>
  <cp:lastPrinted>2019-01-22T22:35:18Z</cp:lastPrinted>
  <dcterms:created xsi:type="dcterms:W3CDTF">2012-12-11T20:48:19Z</dcterms:created>
  <dcterms:modified xsi:type="dcterms:W3CDTF">2019-01-25T05:10:38Z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