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13_ncr:1_{4A4EC324-81CA-4912-A305-0B3A25321A2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AI" sheetId="4" r:id="rId1"/>
    <sheet name="formato adicional" sheetId="5" r:id="rId2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H4" i="5" l="1"/>
  <c r="I5" i="5"/>
  <c r="F5" i="5"/>
  <c r="F4" i="5" s="1"/>
  <c r="I4" i="5"/>
  <c r="G4" i="5"/>
  <c r="E4" i="5"/>
  <c r="D4" i="5"/>
  <c r="G37" i="4" l="1"/>
  <c r="F37" i="4"/>
  <c r="F39" i="4" s="1"/>
  <c r="E37" i="4"/>
  <c r="D37" i="4"/>
  <c r="D39" i="4" s="1"/>
  <c r="C37" i="4"/>
  <c r="C39" i="4" s="1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8" i="4"/>
  <c r="H22" i="4"/>
  <c r="D31" i="4"/>
  <c r="F31" i="4"/>
  <c r="G31" i="4"/>
  <c r="E23" i="4"/>
  <c r="E24" i="4"/>
  <c r="E25" i="4"/>
  <c r="E26" i="4"/>
  <c r="E27" i="4"/>
  <c r="E28" i="4"/>
  <c r="E29" i="4"/>
  <c r="E22" i="4"/>
  <c r="G21" i="4"/>
  <c r="F21" i="4"/>
  <c r="D21" i="4"/>
  <c r="C21" i="4"/>
  <c r="C31" i="4"/>
  <c r="E31" i="4" s="1"/>
  <c r="E33" i="4"/>
  <c r="E34" i="4"/>
  <c r="E35" i="4"/>
  <c r="E32" i="4"/>
  <c r="E5" i="4"/>
  <c r="H5" i="4"/>
  <c r="E6" i="4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C16" i="4"/>
  <c r="E16" i="4" s="1"/>
  <c r="D16" i="4"/>
  <c r="F16" i="4"/>
  <c r="H16" i="4"/>
  <c r="H21" i="4" l="1"/>
  <c r="H37" i="4"/>
  <c r="E21" i="4"/>
  <c r="E39" i="4" s="1"/>
  <c r="G39" i="4"/>
  <c r="H39" i="4" l="1"/>
</calcChain>
</file>

<file path=xl/sharedStrings.xml><?xml version="1.0" encoding="utf-8"?>
<sst xmlns="http://schemas.openxmlformats.org/spreadsheetml/2006/main" count="79" uniqueCount="40">
  <si>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</si>
  <si>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</si>
  <si>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</si>
  <si>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</si>
  <si>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</si>
  <si>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</si>
  <si>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</si>
  <si>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</si>
  <si>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</si>
  <si>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</si>
  <si>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</si>
  <si>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</si>
  <si>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</si>
  <si>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</si>
  <si>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</si>
  <si>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</si>
  <si>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</si>
  <si>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</si>
  <si>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</si>
  <si>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</si>
  <si>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</si>
  <si>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</si>
  <si>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</si>
  <si>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</si>
  <si>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</si>
  <si>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</si>
  <si>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</si>
  <si>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</si>
  <si>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</si>
  <si>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</si>
  <si>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</si>
  <si>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</si>
  <si>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</si>
  <si>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</si>
  <si>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</si>
  <si>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</si>
  <si>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</si>
  <si>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</si>
  <si>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Instituto de Infraestructura Fisica Educativa de Guanajuato
Estado Analítico de Ingresos
Del 01 de Enero al 31 de Marzo del 2019.</t>
  </si>
  <si>
    <t xml:space="preserve">
nota: "La interpretación al clasificar los Ingresos de los Entes Públicos del Sector Paraestatal, no es homogénea en ciertos rubros del EAI por fuente de financiamiento."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</si>
</sst>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8" fillId="0" borderId="14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3" fontId="4" fillId="0" borderId="12" xfId="8" applyNumberFormat="1" applyFont="1" applyBorder="1" applyAlignment="1" applyProtection="1">
      <alignment vertical="top"/>
      <protection locked="0"/>
    </xf>
    <xf numFmtId="3" fontId="4" fillId="0" borderId="14" xfId="8" applyNumberFormat="1" applyFont="1" applyBorder="1" applyAlignment="1" applyProtection="1">
      <alignment vertical="top"/>
      <protection locked="0"/>
    </xf>
    <xf numFmtId="3" fontId="4" fillId="0" borderId="13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8" fillId="0" borderId="12" xfId="8" applyNumberFormat="1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9" fillId="0" borderId="12" xfId="8" applyNumberFormat="1" applyFont="1" applyBorder="1" applyAlignment="1" applyProtection="1">
      <alignment vertical="top"/>
      <protection locked="0"/>
    </xf>
    <xf numFmtId="3" fontId="9" fillId="0" borderId="14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3" fontId="9" fillId="0" borderId="11" xfId="8" applyNumberFormat="1" applyFont="1" applyBorder="1" applyAlignment="1" applyProtection="1">
      <alignment vertical="top"/>
      <protection locked="0"/>
    </xf>
    <xf numFmtId="3" fontId="9" fillId="0" borderId="1" xfId="8" applyNumberFormat="1" applyFont="1" applyBorder="1" applyAlignment="1" applyProtection="1">
      <alignment vertical="top"/>
      <protection locked="0"/>
    </xf>
    <xf numFmtId="0" fontId="8" fillId="0" borderId="14" xfId="18" applyFont="1" applyFill="1" applyBorder="1" applyAlignment="1" applyProtection="1">
      <alignment vertical="top" wrapText="1"/>
    </xf>
    <xf numFmtId="3" fontId="8" fillId="0" borderId="0" xfId="8" applyNumberFormat="1" applyFont="1" applyBorder="1" applyAlignment="1" applyProtection="1">
      <alignment vertical="top"/>
      <protection locked="0"/>
    </xf>
    <xf numFmtId="3" fontId="8" fillId="0" borderId="2" xfId="8" applyNumberFormat="1" applyFont="1" applyBorder="1" applyAlignment="1" applyProtection="1">
      <alignment vertical="top"/>
      <protection locked="0"/>
    </xf>
    <xf numFmtId="0" fontId="4" fillId="0" borderId="6" xfId="8" applyFont="1" applyBorder="1" applyAlignment="1" applyProtection="1">
      <alignment vertical="top"/>
      <protection locked="0"/>
    </xf>
    <xf numFmtId="0" fontId="13" fillId="3" borderId="13" xfId="0" applyFont="1" applyFill="1" applyBorder="1"/>
    <xf numFmtId="0" fontId="13" fillId="3" borderId="15" xfId="0" applyFont="1" applyFill="1" applyBorder="1"/>
    <xf numFmtId="166" fontId="13" fillId="3" borderId="15" xfId="0" applyNumberFormat="1" applyFont="1" applyFill="1" applyBorder="1"/>
    <xf numFmtId="0" fontId="13" fillId="3" borderId="3" xfId="0" applyFont="1" applyFill="1" applyBorder="1"/>
    <xf numFmtId="0" fontId="0" fillId="0" borderId="0" xfId="8" applyFont="1" applyAlignment="1" applyProtection="1">
      <alignment horizontal="left" vertical="top" wrapText="1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4" xfId="8" applyFont="1" applyBorder="1" applyAlignment="1">
      <alignment horizontal="left" vertical="top" wrapText="1"/>
    </xf>
    <xf numFmtId="0" fontId="9" fillId="0" borderId="11" xfId="8" applyFont="1" applyBorder="1" applyAlignment="1">
      <alignment horizontal="left" vertical="top" wrapText="1"/>
    </xf>
    <xf numFmtId="0" fontId="8" fillId="0" borderId="0" xfId="18" applyFont="1" applyFill="1" applyBorder="1" applyAlignment="1" applyProtection="1">
      <alignment horizontal="left" vertical="top" wrapText="1"/>
    </xf>
    <xf numFmtId="0" fontId="8" fillId="0" borderId="15" xfId="18" applyFont="1" applyFill="1" applyBorder="1" applyAlignment="1" applyProtection="1">
      <alignment horizontal="left" vertical="top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18 2" xfId="18" xr:uid="{00000000-0005-0000-0000-00000A000000}"/>
    <cellStyle name="Normal 2 2" xfId="9" xr:uid="{00000000-0005-0000-0000-00000B000000}"/>
    <cellStyle name="Normal 3" xfId="10" xr:uid="{00000000-0005-0000-0000-00000C000000}"/>
    <cellStyle name="Normal 4" xfId="11" xr:uid="{00000000-0005-0000-0000-00000D000000}"/>
    <cellStyle name="Normal 4 2" xfId="12" xr:uid="{00000000-0005-0000-0000-00000E000000}"/>
    <cellStyle name="Normal 5" xfId="13" xr:uid="{00000000-0005-0000-0000-00000F000000}"/>
    <cellStyle name="Normal 5 2" xfId="14" xr:uid="{00000000-0005-0000-0000-000010000000}"/>
    <cellStyle name="Normal 6" xfId="15" xr:uid="{00000000-0005-0000-0000-000011000000}"/>
    <cellStyle name="Normal 6 2" xfId="16" xr:uid="{00000000-0005-0000-0000-000012000000}"/>
    <cellStyle name="Porcentual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45</xdr:row>
      <xdr:rowOff>19050</xdr:rowOff>
    </xdr:from>
    <xdr:to>
      <xdr:col>6</xdr:col>
      <xdr:colOff>1038225</xdr:colOff>
      <xdr:row>54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84DB2D-4E24-49C1-BA7E-EA026A09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84296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6</xdr:row>
      <xdr:rowOff>19050</xdr:rowOff>
    </xdr:from>
    <xdr:to>
      <xdr:col>8</xdr:col>
      <xdr:colOff>171450</xdr:colOff>
      <xdr:row>15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68AA9-85BF-4725-8CB9-64A2914B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382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topLeftCell="A28" zoomScaleNormal="100" workbookViewId="0">
      <selection activeCell="J45" sqref="J45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61" t="s">
        <v>38</v>
      </c>
      <c r="B1" s="62"/>
      <c r="C1" s="62"/>
      <c r="D1" s="62"/>
      <c r="E1" s="62"/>
      <c r="F1" s="62"/>
      <c r="G1" s="62"/>
      <c r="H1" s="63"/>
    </row>
    <row r="2" spans="1:8" s="3" customFormat="1" x14ac:dyDescent="0.2">
      <c r="A2" s="64" t="s">
        <v>14</v>
      </c>
      <c r="B2" s="65"/>
      <c r="C2" s="61" t="s">
        <v>22</v>
      </c>
      <c r="D2" s="62"/>
      <c r="E2" s="62"/>
      <c r="F2" s="62"/>
      <c r="G2" s="63"/>
      <c r="H2" s="70" t="s">
        <v>19</v>
      </c>
    </row>
    <row r="3" spans="1:8" s="1" customFormat="1" ht="24.95" customHeight="1" x14ac:dyDescent="0.2">
      <c r="A3" s="66"/>
      <c r="B3" s="6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71"/>
    </row>
    <row r="4" spans="1:8" s="1" customFormat="1" x14ac:dyDescent="0.2">
      <c r="A4" s="68"/>
      <c r="B4" s="6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6"/>
      <c r="B5" s="36" t="s">
        <v>0</v>
      </c>
      <c r="C5" s="38">
        <v>0</v>
      </c>
      <c r="D5" s="38">
        <v>0</v>
      </c>
      <c r="E5" s="38">
        <f>+C5+D5</f>
        <v>0</v>
      </c>
      <c r="F5" s="38">
        <v>0</v>
      </c>
      <c r="G5" s="38">
        <v>0</v>
      </c>
      <c r="H5" s="38">
        <f>+G5-C5</f>
        <v>0</v>
      </c>
    </row>
    <row r="6" spans="1:8" x14ac:dyDescent="0.2">
      <c r="A6" s="27"/>
      <c r="B6" s="37" t="s">
        <v>1</v>
      </c>
      <c r="C6" s="39">
        <v>0</v>
      </c>
      <c r="D6" s="39">
        <v>0</v>
      </c>
      <c r="E6" s="39">
        <f>+C6+D6</f>
        <v>0</v>
      </c>
      <c r="F6" s="39">
        <v>0</v>
      </c>
      <c r="G6" s="39">
        <v>0</v>
      </c>
      <c r="H6" s="39">
        <f>+G6-C6</f>
        <v>0</v>
      </c>
    </row>
    <row r="7" spans="1:8" x14ac:dyDescent="0.2">
      <c r="A7" s="26"/>
      <c r="B7" s="36" t="s">
        <v>2</v>
      </c>
      <c r="C7" s="39">
        <v>0</v>
      </c>
      <c r="D7" s="39">
        <v>0</v>
      </c>
      <c r="E7" s="39">
        <f t="shared" ref="E7:E14" si="0">+C7+D7</f>
        <v>0</v>
      </c>
      <c r="F7" s="39">
        <v>0</v>
      </c>
      <c r="G7" s="39">
        <v>0</v>
      </c>
      <c r="H7" s="39">
        <f t="shared" ref="H7:H14" si="1">+G7-C7</f>
        <v>0</v>
      </c>
    </row>
    <row r="8" spans="1:8" x14ac:dyDescent="0.2">
      <c r="A8" s="26"/>
      <c r="B8" s="36" t="s">
        <v>3</v>
      </c>
      <c r="C8" s="39">
        <v>0</v>
      </c>
      <c r="D8" s="39">
        <v>0</v>
      </c>
      <c r="E8" s="39">
        <f t="shared" si="0"/>
        <v>0</v>
      </c>
      <c r="F8" s="39">
        <v>0</v>
      </c>
      <c r="G8" s="39">
        <v>0</v>
      </c>
      <c r="H8" s="39">
        <f t="shared" si="1"/>
        <v>0</v>
      </c>
    </row>
    <row r="9" spans="1:8" x14ac:dyDescent="0.2">
      <c r="A9" s="26"/>
      <c r="B9" s="36" t="s">
        <v>4</v>
      </c>
      <c r="C9" s="39">
        <v>0</v>
      </c>
      <c r="D9" s="39">
        <v>0</v>
      </c>
      <c r="E9" s="39">
        <f t="shared" si="0"/>
        <v>0</v>
      </c>
      <c r="F9" s="39">
        <v>0</v>
      </c>
      <c r="G9" s="39">
        <v>0</v>
      </c>
      <c r="H9" s="39">
        <f t="shared" si="1"/>
        <v>0</v>
      </c>
    </row>
    <row r="10" spans="1:8" x14ac:dyDescent="0.2">
      <c r="A10" s="27"/>
      <c r="B10" s="37" t="s">
        <v>5</v>
      </c>
      <c r="C10" s="39">
        <v>0</v>
      </c>
      <c r="D10" s="39">
        <v>0</v>
      </c>
      <c r="E10" s="39">
        <f t="shared" si="0"/>
        <v>0</v>
      </c>
      <c r="F10" s="39">
        <v>0</v>
      </c>
      <c r="G10" s="39">
        <v>0</v>
      </c>
      <c r="H10" s="39">
        <f t="shared" si="1"/>
        <v>0</v>
      </c>
    </row>
    <row r="11" spans="1:8" x14ac:dyDescent="0.2">
      <c r="A11" s="33"/>
      <c r="B11" s="36" t="s">
        <v>24</v>
      </c>
      <c r="C11" s="39">
        <v>444000</v>
      </c>
      <c r="D11" s="39">
        <v>1936559.55</v>
      </c>
      <c r="E11" s="39">
        <f t="shared" si="0"/>
        <v>2380559.5499999998</v>
      </c>
      <c r="F11" s="39">
        <v>2090736.22</v>
      </c>
      <c r="G11" s="39">
        <v>2071610.8</v>
      </c>
      <c r="H11" s="39">
        <f t="shared" si="1"/>
        <v>1627610.8</v>
      </c>
    </row>
    <row r="12" spans="1:8" ht="22.5" x14ac:dyDescent="0.2">
      <c r="A12" s="33"/>
      <c r="B12" s="36" t="s">
        <v>25</v>
      </c>
      <c r="C12" s="39">
        <v>387062138</v>
      </c>
      <c r="D12" s="39">
        <v>154413491.56</v>
      </c>
      <c r="E12" s="39">
        <f t="shared" si="0"/>
        <v>541475629.55999994</v>
      </c>
      <c r="F12" s="39">
        <v>184228497.41</v>
      </c>
      <c r="G12" s="39">
        <v>184228497.41</v>
      </c>
      <c r="H12" s="39">
        <f t="shared" si="1"/>
        <v>-202833640.59</v>
      </c>
    </row>
    <row r="13" spans="1:8" ht="22.5" x14ac:dyDescent="0.2">
      <c r="A13" s="33"/>
      <c r="B13" s="36" t="s">
        <v>26</v>
      </c>
      <c r="C13" s="39">
        <v>74927079.319999993</v>
      </c>
      <c r="D13" s="39">
        <v>60244752.560000002</v>
      </c>
      <c r="E13" s="39">
        <f t="shared" si="0"/>
        <v>135171831.88</v>
      </c>
      <c r="F13" s="39">
        <v>58210688.909999996</v>
      </c>
      <c r="G13" s="39">
        <v>58210688.909999996</v>
      </c>
      <c r="H13" s="39">
        <f t="shared" si="1"/>
        <v>-16716390.409999996</v>
      </c>
    </row>
    <row r="14" spans="1:8" x14ac:dyDescent="0.2">
      <c r="A14" s="26"/>
      <c r="B14" s="36" t="s">
        <v>6</v>
      </c>
      <c r="C14" s="39">
        <v>0</v>
      </c>
      <c r="D14" s="39">
        <v>0</v>
      </c>
      <c r="E14" s="39">
        <f t="shared" si="0"/>
        <v>0</v>
      </c>
      <c r="F14" s="39">
        <v>0</v>
      </c>
      <c r="G14" s="39">
        <v>0</v>
      </c>
      <c r="H14" s="39">
        <f t="shared" si="1"/>
        <v>0</v>
      </c>
    </row>
    <row r="15" spans="1:8" x14ac:dyDescent="0.2">
      <c r="A15" s="26"/>
      <c r="C15" s="40"/>
      <c r="D15" s="40"/>
      <c r="E15" s="40"/>
      <c r="F15" s="40"/>
      <c r="G15" s="40"/>
      <c r="H15" s="39"/>
    </row>
    <row r="16" spans="1:8" x14ac:dyDescent="0.2">
      <c r="A16" s="9"/>
      <c r="B16" s="10" t="s">
        <v>13</v>
      </c>
      <c r="C16" s="41">
        <f>SUM(C5:C15)</f>
        <v>462433217.31999999</v>
      </c>
      <c r="D16" s="41">
        <f>SUM(D5:D15)</f>
        <v>216594803.67000002</v>
      </c>
      <c r="E16" s="41">
        <f>+C16+D16</f>
        <v>679028020.99000001</v>
      </c>
      <c r="F16" s="41">
        <f>SUM(F5:F15)</f>
        <v>244529922.53999999</v>
      </c>
      <c r="G16" s="41">
        <f>SUM(G5:G15)</f>
        <v>244510797.12</v>
      </c>
      <c r="H16" s="42">
        <f t="shared" ref="H16" si="2">SUM(H5:H14)</f>
        <v>-217922420.19999999</v>
      </c>
    </row>
    <row r="17" spans="1:8" x14ac:dyDescent="0.2">
      <c r="A17" s="28"/>
      <c r="B17" s="22"/>
      <c r="C17" s="23"/>
      <c r="D17" s="23"/>
      <c r="E17" s="29"/>
      <c r="F17" s="24" t="s">
        <v>21</v>
      </c>
      <c r="G17" s="30"/>
      <c r="H17" s="20"/>
    </row>
    <row r="18" spans="1:8" ht="11.25" customHeight="1" x14ac:dyDescent="0.2">
      <c r="A18" s="72" t="s">
        <v>23</v>
      </c>
      <c r="B18" s="73"/>
      <c r="C18" s="61" t="s">
        <v>22</v>
      </c>
      <c r="D18" s="62"/>
      <c r="E18" s="62"/>
      <c r="F18" s="62"/>
      <c r="G18" s="63"/>
      <c r="H18" s="70" t="s">
        <v>19</v>
      </c>
    </row>
    <row r="19" spans="1:8" ht="22.5" x14ac:dyDescent="0.2">
      <c r="A19" s="74"/>
      <c r="B19" s="7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71"/>
    </row>
    <row r="20" spans="1:8" x14ac:dyDescent="0.2">
      <c r="A20" s="76"/>
      <c r="B20" s="7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4" t="s">
        <v>27</v>
      </c>
      <c r="B21" s="12"/>
      <c r="C21" s="44">
        <f t="shared" ref="C21:G21" si="3">SUM(C22+C23+C24+C25+C26+C27+C28+C29)</f>
        <v>0</v>
      </c>
      <c r="D21" s="44">
        <f t="shared" si="3"/>
        <v>0</v>
      </c>
      <c r="E21" s="44">
        <f t="shared" si="3"/>
        <v>0</v>
      </c>
      <c r="F21" s="44">
        <f t="shared" si="3"/>
        <v>0</v>
      </c>
      <c r="G21" s="44">
        <f t="shared" si="3"/>
        <v>0</v>
      </c>
      <c r="H21" s="44">
        <f>+G21-C21</f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>+C22+D22</f>
        <v>0</v>
      </c>
      <c r="F22" s="43">
        <v>0</v>
      </c>
      <c r="G22" s="43">
        <v>0</v>
      </c>
      <c r="H22" s="43">
        <f>+G22-C22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ref="E23:E29" si="4">+C23+D23</f>
        <v>0</v>
      </c>
      <c r="F23" s="43">
        <v>0</v>
      </c>
      <c r="G23" s="43">
        <v>0</v>
      </c>
      <c r="H23" s="43">
        <f t="shared" ref="H23:H38" si="5">+G23-C23</f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18"/>
      <c r="D30" s="18"/>
      <c r="E30" s="18"/>
      <c r="F30" s="43"/>
      <c r="G30" s="43"/>
      <c r="H30" s="43">
        <f t="shared" si="5"/>
        <v>0</v>
      </c>
    </row>
    <row r="31" spans="1:8" ht="36.75" customHeight="1" x14ac:dyDescent="0.2">
      <c r="A31" s="59" t="s">
        <v>37</v>
      </c>
      <c r="B31" s="60"/>
      <c r="C31" s="19">
        <f t="shared" ref="C31:G31" si="6">SUM(C32:C35)</f>
        <v>75371079.319999993</v>
      </c>
      <c r="D31" s="19">
        <f t="shared" si="6"/>
        <v>62181312.109999999</v>
      </c>
      <c r="E31" s="19">
        <f>+C31+D31</f>
        <v>137552391.43000001</v>
      </c>
      <c r="F31" s="45">
        <f t="shared" si="6"/>
        <v>60301425.129999995</v>
      </c>
      <c r="G31" s="45">
        <f t="shared" si="6"/>
        <v>60282299.709999993</v>
      </c>
      <c r="H31" s="45">
        <f t="shared" si="5"/>
        <v>-15088779.609999999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+C32+D32</f>
        <v>0</v>
      </c>
      <c r="F32" s="43">
        <v>0</v>
      </c>
      <c r="G32" s="43">
        <v>0</v>
      </c>
      <c r="H32" s="43">
        <f t="shared" si="5"/>
        <v>0</v>
      </c>
    </row>
    <row r="33" spans="1:8" x14ac:dyDescent="0.2">
      <c r="A33" s="13"/>
      <c r="B33" s="14" t="s">
        <v>31</v>
      </c>
      <c r="C33" s="43">
        <v>0</v>
      </c>
      <c r="D33" s="43">
        <v>0</v>
      </c>
      <c r="E33" s="43">
        <f t="shared" ref="E33:E35" si="7">+C33+D33</f>
        <v>0</v>
      </c>
      <c r="F33" s="43">
        <v>0</v>
      </c>
      <c r="G33" s="43">
        <v>0</v>
      </c>
      <c r="H33" s="43">
        <f t="shared" si="5"/>
        <v>0</v>
      </c>
    </row>
    <row r="34" spans="1:8" x14ac:dyDescent="0.2">
      <c r="A34" s="13"/>
      <c r="B34" s="14" t="s">
        <v>32</v>
      </c>
      <c r="C34" s="43">
        <v>444000</v>
      </c>
      <c r="D34" s="43">
        <v>1936559.55</v>
      </c>
      <c r="E34" s="43">
        <f t="shared" si="7"/>
        <v>2380559.5499999998</v>
      </c>
      <c r="F34" s="43">
        <v>2090736.22</v>
      </c>
      <c r="G34" s="43">
        <v>2071610.8</v>
      </c>
      <c r="H34" s="43">
        <f t="shared" si="5"/>
        <v>1627610.8</v>
      </c>
    </row>
    <row r="35" spans="1:8" ht="22.5" x14ac:dyDescent="0.2">
      <c r="A35" s="13"/>
      <c r="B35" s="14" t="s">
        <v>26</v>
      </c>
      <c r="C35" s="43">
        <v>74927079.319999993</v>
      </c>
      <c r="D35" s="43">
        <v>60244752.560000002</v>
      </c>
      <c r="E35" s="43">
        <f t="shared" si="7"/>
        <v>135171831.88</v>
      </c>
      <c r="F35" s="43">
        <v>58210688.909999996</v>
      </c>
      <c r="G35" s="43">
        <v>58210688.909999996</v>
      </c>
      <c r="H35" s="43">
        <f t="shared" si="5"/>
        <v>-16716390.409999996</v>
      </c>
    </row>
    <row r="36" spans="1:8" x14ac:dyDescent="0.2">
      <c r="A36" s="13"/>
      <c r="B36" s="14"/>
      <c r="C36" s="18"/>
      <c r="D36" s="18"/>
      <c r="E36" s="18"/>
      <c r="F36" s="43"/>
      <c r="G36" s="43"/>
      <c r="H36" s="43"/>
    </row>
    <row r="37" spans="1:8" x14ac:dyDescent="0.2">
      <c r="A37" s="35" t="s">
        <v>33</v>
      </c>
      <c r="B37" s="15"/>
      <c r="C37" s="45">
        <f t="shared" ref="C37:G37" si="8">SUM(C38)</f>
        <v>0</v>
      </c>
      <c r="D37" s="45">
        <f t="shared" si="8"/>
        <v>0</v>
      </c>
      <c r="E37" s="45">
        <f t="shared" si="8"/>
        <v>0</v>
      </c>
      <c r="F37" s="45">
        <f t="shared" si="8"/>
        <v>0</v>
      </c>
      <c r="G37" s="45">
        <f t="shared" si="8"/>
        <v>0</v>
      </c>
      <c r="H37" s="45">
        <f t="shared" si="5"/>
        <v>0</v>
      </c>
    </row>
    <row r="38" spans="1:8" x14ac:dyDescent="0.2">
      <c r="A38" s="11"/>
      <c r="B38" s="14" t="s">
        <v>6</v>
      </c>
      <c r="C38" s="43">
        <v>0</v>
      </c>
      <c r="D38" s="43">
        <v>0</v>
      </c>
      <c r="E38" s="19"/>
      <c r="F38" s="45">
        <v>0</v>
      </c>
      <c r="G38" s="45">
        <v>0</v>
      </c>
      <c r="H38" s="43">
        <f t="shared" si="5"/>
        <v>0</v>
      </c>
    </row>
    <row r="39" spans="1:8" x14ac:dyDescent="0.2">
      <c r="A39" s="16"/>
      <c r="B39" s="17" t="s">
        <v>13</v>
      </c>
      <c r="C39" s="41">
        <f>SUM(C37+C31+C21)</f>
        <v>75371079.319999993</v>
      </c>
      <c r="D39" s="41">
        <f t="shared" ref="D39:H39" si="9">SUM(D37+D31+D21)</f>
        <v>62181312.109999999</v>
      </c>
      <c r="E39" s="41">
        <f t="shared" si="9"/>
        <v>137552391.43000001</v>
      </c>
      <c r="F39" s="41">
        <f t="shared" si="9"/>
        <v>60301425.129999995</v>
      </c>
      <c r="G39" s="41">
        <f t="shared" si="9"/>
        <v>60282299.709999993</v>
      </c>
      <c r="H39" s="42">
        <f t="shared" si="9"/>
        <v>-15088779.609999999</v>
      </c>
    </row>
    <row r="40" spans="1:8" x14ac:dyDescent="0.2">
      <c r="A40" s="21"/>
      <c r="B40" s="22"/>
      <c r="C40" s="23"/>
      <c r="D40" s="23"/>
      <c r="E40" s="23"/>
      <c r="F40" s="24" t="s">
        <v>21</v>
      </c>
      <c r="G40" s="25"/>
      <c r="H40" s="20"/>
    </row>
    <row r="42" spans="1:8" ht="22.5" x14ac:dyDescent="0.2">
      <c r="B42" s="31" t="s">
        <v>34</v>
      </c>
    </row>
    <row r="43" spans="1:8" x14ac:dyDescent="0.2">
      <c r="B43" s="32" t="s">
        <v>35</v>
      </c>
    </row>
    <row r="44" spans="1:8" ht="21" customHeight="1" x14ac:dyDescent="0.2">
      <c r="B44" s="58" t="s">
        <v>36</v>
      </c>
      <c r="C44" s="58"/>
      <c r="D44" s="58"/>
      <c r="E44" s="58"/>
      <c r="F44" s="58"/>
      <c r="G44" s="58"/>
      <c r="H44" s="58"/>
    </row>
    <row r="45" spans="1:8" x14ac:dyDescent="0.2">
      <c r="B45" s="32" t="s">
        <v>39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E5:E15 G5:H15 H16 G16 C17:G17 C16:D16 F16 H21 C22:H22 C21:G21 C37:H39 E23:E30 H23:H30 E32:E35 H32:H35 H31 E31 C31:D31 F31:G31" unlockedFormula="1"/>
    <ignoredError sqref="E16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"/>
  <sheetViews>
    <sheetView workbookViewId="0">
      <selection activeCell="E26" sqref="E26"/>
    </sheetView>
  </sheetViews>
  <sheetFormatPr baseColWidth="10" defaultRowHeight="11.25" x14ac:dyDescent="0.2"/>
  <cols>
    <col min="1" max="1" width="12" style="2"/>
    <col min="2" max="2" width="1.83203125" style="2" customWidth="1"/>
    <col min="3" max="3" width="62.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257" width="12" style="2"/>
    <col min="258" max="258" width="1.83203125" style="2" customWidth="1"/>
    <col min="259" max="259" width="62.5" style="2" customWidth="1"/>
    <col min="260" max="260" width="17.83203125" style="2" customWidth="1"/>
    <col min="261" max="261" width="19.83203125" style="2" customWidth="1"/>
    <col min="262" max="263" width="17.83203125" style="2" customWidth="1"/>
    <col min="264" max="264" width="18.83203125" style="2" customWidth="1"/>
    <col min="265" max="265" width="17.83203125" style="2" customWidth="1"/>
    <col min="266" max="513" width="12" style="2"/>
    <col min="514" max="514" width="1.83203125" style="2" customWidth="1"/>
    <col min="515" max="515" width="62.5" style="2" customWidth="1"/>
    <col min="516" max="516" width="17.83203125" style="2" customWidth="1"/>
    <col min="517" max="517" width="19.83203125" style="2" customWidth="1"/>
    <col min="518" max="519" width="17.83203125" style="2" customWidth="1"/>
    <col min="520" max="520" width="18.83203125" style="2" customWidth="1"/>
    <col min="521" max="521" width="17.83203125" style="2" customWidth="1"/>
    <col min="522" max="769" width="12" style="2"/>
    <col min="770" max="770" width="1.83203125" style="2" customWidth="1"/>
    <col min="771" max="771" width="62.5" style="2" customWidth="1"/>
    <col min="772" max="772" width="17.83203125" style="2" customWidth="1"/>
    <col min="773" max="773" width="19.83203125" style="2" customWidth="1"/>
    <col min="774" max="775" width="17.83203125" style="2" customWidth="1"/>
    <col min="776" max="776" width="18.83203125" style="2" customWidth="1"/>
    <col min="777" max="777" width="17.83203125" style="2" customWidth="1"/>
    <col min="778" max="1025" width="12" style="2"/>
    <col min="1026" max="1026" width="1.83203125" style="2" customWidth="1"/>
    <col min="1027" max="1027" width="62.5" style="2" customWidth="1"/>
    <col min="1028" max="1028" width="17.83203125" style="2" customWidth="1"/>
    <col min="1029" max="1029" width="19.83203125" style="2" customWidth="1"/>
    <col min="1030" max="1031" width="17.83203125" style="2" customWidth="1"/>
    <col min="1032" max="1032" width="18.83203125" style="2" customWidth="1"/>
    <col min="1033" max="1033" width="17.83203125" style="2" customWidth="1"/>
    <col min="1034" max="1281" width="12" style="2"/>
    <col min="1282" max="1282" width="1.83203125" style="2" customWidth="1"/>
    <col min="1283" max="1283" width="62.5" style="2" customWidth="1"/>
    <col min="1284" max="1284" width="17.83203125" style="2" customWidth="1"/>
    <col min="1285" max="1285" width="19.83203125" style="2" customWidth="1"/>
    <col min="1286" max="1287" width="17.83203125" style="2" customWidth="1"/>
    <col min="1288" max="1288" width="18.83203125" style="2" customWidth="1"/>
    <col min="1289" max="1289" width="17.83203125" style="2" customWidth="1"/>
    <col min="1290" max="1537" width="12" style="2"/>
    <col min="1538" max="1538" width="1.83203125" style="2" customWidth="1"/>
    <col min="1539" max="1539" width="62.5" style="2" customWidth="1"/>
    <col min="1540" max="1540" width="17.83203125" style="2" customWidth="1"/>
    <col min="1541" max="1541" width="19.83203125" style="2" customWidth="1"/>
    <col min="1542" max="1543" width="17.83203125" style="2" customWidth="1"/>
    <col min="1544" max="1544" width="18.83203125" style="2" customWidth="1"/>
    <col min="1545" max="1545" width="17.83203125" style="2" customWidth="1"/>
    <col min="1546" max="1793" width="12" style="2"/>
    <col min="1794" max="1794" width="1.83203125" style="2" customWidth="1"/>
    <col min="1795" max="1795" width="62.5" style="2" customWidth="1"/>
    <col min="1796" max="1796" width="17.83203125" style="2" customWidth="1"/>
    <col min="1797" max="1797" width="19.83203125" style="2" customWidth="1"/>
    <col min="1798" max="1799" width="17.83203125" style="2" customWidth="1"/>
    <col min="1800" max="1800" width="18.83203125" style="2" customWidth="1"/>
    <col min="1801" max="1801" width="17.83203125" style="2" customWidth="1"/>
    <col min="1802" max="2049" width="12" style="2"/>
    <col min="2050" max="2050" width="1.83203125" style="2" customWidth="1"/>
    <col min="2051" max="2051" width="62.5" style="2" customWidth="1"/>
    <col min="2052" max="2052" width="17.83203125" style="2" customWidth="1"/>
    <col min="2053" max="2053" width="19.83203125" style="2" customWidth="1"/>
    <col min="2054" max="2055" width="17.83203125" style="2" customWidth="1"/>
    <col min="2056" max="2056" width="18.83203125" style="2" customWidth="1"/>
    <col min="2057" max="2057" width="17.83203125" style="2" customWidth="1"/>
    <col min="2058" max="2305" width="12" style="2"/>
    <col min="2306" max="2306" width="1.83203125" style="2" customWidth="1"/>
    <col min="2307" max="2307" width="62.5" style="2" customWidth="1"/>
    <col min="2308" max="2308" width="17.83203125" style="2" customWidth="1"/>
    <col min="2309" max="2309" width="19.83203125" style="2" customWidth="1"/>
    <col min="2310" max="2311" width="17.83203125" style="2" customWidth="1"/>
    <col min="2312" max="2312" width="18.83203125" style="2" customWidth="1"/>
    <col min="2313" max="2313" width="17.83203125" style="2" customWidth="1"/>
    <col min="2314" max="2561" width="12" style="2"/>
    <col min="2562" max="2562" width="1.83203125" style="2" customWidth="1"/>
    <col min="2563" max="2563" width="62.5" style="2" customWidth="1"/>
    <col min="2564" max="2564" width="17.83203125" style="2" customWidth="1"/>
    <col min="2565" max="2565" width="19.83203125" style="2" customWidth="1"/>
    <col min="2566" max="2567" width="17.83203125" style="2" customWidth="1"/>
    <col min="2568" max="2568" width="18.83203125" style="2" customWidth="1"/>
    <col min="2569" max="2569" width="17.83203125" style="2" customWidth="1"/>
    <col min="2570" max="2817" width="12" style="2"/>
    <col min="2818" max="2818" width="1.83203125" style="2" customWidth="1"/>
    <col min="2819" max="2819" width="62.5" style="2" customWidth="1"/>
    <col min="2820" max="2820" width="17.83203125" style="2" customWidth="1"/>
    <col min="2821" max="2821" width="19.83203125" style="2" customWidth="1"/>
    <col min="2822" max="2823" width="17.83203125" style="2" customWidth="1"/>
    <col min="2824" max="2824" width="18.83203125" style="2" customWidth="1"/>
    <col min="2825" max="2825" width="17.83203125" style="2" customWidth="1"/>
    <col min="2826" max="3073" width="12" style="2"/>
    <col min="3074" max="3074" width="1.83203125" style="2" customWidth="1"/>
    <col min="3075" max="3075" width="62.5" style="2" customWidth="1"/>
    <col min="3076" max="3076" width="17.83203125" style="2" customWidth="1"/>
    <col min="3077" max="3077" width="19.83203125" style="2" customWidth="1"/>
    <col min="3078" max="3079" width="17.83203125" style="2" customWidth="1"/>
    <col min="3080" max="3080" width="18.83203125" style="2" customWidth="1"/>
    <col min="3081" max="3081" width="17.83203125" style="2" customWidth="1"/>
    <col min="3082" max="3329" width="12" style="2"/>
    <col min="3330" max="3330" width="1.83203125" style="2" customWidth="1"/>
    <col min="3331" max="3331" width="62.5" style="2" customWidth="1"/>
    <col min="3332" max="3332" width="17.83203125" style="2" customWidth="1"/>
    <col min="3333" max="3333" width="19.83203125" style="2" customWidth="1"/>
    <col min="3334" max="3335" width="17.83203125" style="2" customWidth="1"/>
    <col min="3336" max="3336" width="18.83203125" style="2" customWidth="1"/>
    <col min="3337" max="3337" width="17.83203125" style="2" customWidth="1"/>
    <col min="3338" max="3585" width="12" style="2"/>
    <col min="3586" max="3586" width="1.83203125" style="2" customWidth="1"/>
    <col min="3587" max="3587" width="62.5" style="2" customWidth="1"/>
    <col min="3588" max="3588" width="17.83203125" style="2" customWidth="1"/>
    <col min="3589" max="3589" width="19.83203125" style="2" customWidth="1"/>
    <col min="3590" max="3591" width="17.83203125" style="2" customWidth="1"/>
    <col min="3592" max="3592" width="18.83203125" style="2" customWidth="1"/>
    <col min="3593" max="3593" width="17.83203125" style="2" customWidth="1"/>
    <col min="3594" max="3841" width="12" style="2"/>
    <col min="3842" max="3842" width="1.83203125" style="2" customWidth="1"/>
    <col min="3843" max="3843" width="62.5" style="2" customWidth="1"/>
    <col min="3844" max="3844" width="17.83203125" style="2" customWidth="1"/>
    <col min="3845" max="3845" width="19.83203125" style="2" customWidth="1"/>
    <col min="3846" max="3847" width="17.83203125" style="2" customWidth="1"/>
    <col min="3848" max="3848" width="18.83203125" style="2" customWidth="1"/>
    <col min="3849" max="3849" width="17.83203125" style="2" customWidth="1"/>
    <col min="3850" max="4097" width="12" style="2"/>
    <col min="4098" max="4098" width="1.83203125" style="2" customWidth="1"/>
    <col min="4099" max="4099" width="62.5" style="2" customWidth="1"/>
    <col min="4100" max="4100" width="17.83203125" style="2" customWidth="1"/>
    <col min="4101" max="4101" width="19.83203125" style="2" customWidth="1"/>
    <col min="4102" max="4103" width="17.83203125" style="2" customWidth="1"/>
    <col min="4104" max="4104" width="18.83203125" style="2" customWidth="1"/>
    <col min="4105" max="4105" width="17.83203125" style="2" customWidth="1"/>
    <col min="4106" max="4353" width="12" style="2"/>
    <col min="4354" max="4354" width="1.83203125" style="2" customWidth="1"/>
    <col min="4355" max="4355" width="62.5" style="2" customWidth="1"/>
    <col min="4356" max="4356" width="17.83203125" style="2" customWidth="1"/>
    <col min="4357" max="4357" width="19.83203125" style="2" customWidth="1"/>
    <col min="4358" max="4359" width="17.83203125" style="2" customWidth="1"/>
    <col min="4360" max="4360" width="18.83203125" style="2" customWidth="1"/>
    <col min="4361" max="4361" width="17.83203125" style="2" customWidth="1"/>
    <col min="4362" max="4609" width="12" style="2"/>
    <col min="4610" max="4610" width="1.83203125" style="2" customWidth="1"/>
    <col min="4611" max="4611" width="62.5" style="2" customWidth="1"/>
    <col min="4612" max="4612" width="17.83203125" style="2" customWidth="1"/>
    <col min="4613" max="4613" width="19.83203125" style="2" customWidth="1"/>
    <col min="4614" max="4615" width="17.83203125" style="2" customWidth="1"/>
    <col min="4616" max="4616" width="18.83203125" style="2" customWidth="1"/>
    <col min="4617" max="4617" width="17.83203125" style="2" customWidth="1"/>
    <col min="4618" max="4865" width="12" style="2"/>
    <col min="4866" max="4866" width="1.83203125" style="2" customWidth="1"/>
    <col min="4867" max="4867" width="62.5" style="2" customWidth="1"/>
    <col min="4868" max="4868" width="17.83203125" style="2" customWidth="1"/>
    <col min="4869" max="4869" width="19.83203125" style="2" customWidth="1"/>
    <col min="4870" max="4871" width="17.83203125" style="2" customWidth="1"/>
    <col min="4872" max="4872" width="18.83203125" style="2" customWidth="1"/>
    <col min="4873" max="4873" width="17.83203125" style="2" customWidth="1"/>
    <col min="4874" max="5121" width="12" style="2"/>
    <col min="5122" max="5122" width="1.83203125" style="2" customWidth="1"/>
    <col min="5123" max="5123" width="62.5" style="2" customWidth="1"/>
    <col min="5124" max="5124" width="17.83203125" style="2" customWidth="1"/>
    <col min="5125" max="5125" width="19.83203125" style="2" customWidth="1"/>
    <col min="5126" max="5127" width="17.83203125" style="2" customWidth="1"/>
    <col min="5128" max="5128" width="18.83203125" style="2" customWidth="1"/>
    <col min="5129" max="5129" width="17.83203125" style="2" customWidth="1"/>
    <col min="5130" max="5377" width="12" style="2"/>
    <col min="5378" max="5378" width="1.83203125" style="2" customWidth="1"/>
    <col min="5379" max="5379" width="62.5" style="2" customWidth="1"/>
    <col min="5380" max="5380" width="17.83203125" style="2" customWidth="1"/>
    <col min="5381" max="5381" width="19.83203125" style="2" customWidth="1"/>
    <col min="5382" max="5383" width="17.83203125" style="2" customWidth="1"/>
    <col min="5384" max="5384" width="18.83203125" style="2" customWidth="1"/>
    <col min="5385" max="5385" width="17.83203125" style="2" customWidth="1"/>
    <col min="5386" max="5633" width="12" style="2"/>
    <col min="5634" max="5634" width="1.83203125" style="2" customWidth="1"/>
    <col min="5635" max="5635" width="62.5" style="2" customWidth="1"/>
    <col min="5636" max="5636" width="17.83203125" style="2" customWidth="1"/>
    <col min="5637" max="5637" width="19.83203125" style="2" customWidth="1"/>
    <col min="5638" max="5639" width="17.83203125" style="2" customWidth="1"/>
    <col min="5640" max="5640" width="18.83203125" style="2" customWidth="1"/>
    <col min="5641" max="5641" width="17.83203125" style="2" customWidth="1"/>
    <col min="5642" max="5889" width="12" style="2"/>
    <col min="5890" max="5890" width="1.83203125" style="2" customWidth="1"/>
    <col min="5891" max="5891" width="62.5" style="2" customWidth="1"/>
    <col min="5892" max="5892" width="17.83203125" style="2" customWidth="1"/>
    <col min="5893" max="5893" width="19.83203125" style="2" customWidth="1"/>
    <col min="5894" max="5895" width="17.83203125" style="2" customWidth="1"/>
    <col min="5896" max="5896" width="18.83203125" style="2" customWidth="1"/>
    <col min="5897" max="5897" width="17.83203125" style="2" customWidth="1"/>
    <col min="5898" max="6145" width="12" style="2"/>
    <col min="6146" max="6146" width="1.83203125" style="2" customWidth="1"/>
    <col min="6147" max="6147" width="62.5" style="2" customWidth="1"/>
    <col min="6148" max="6148" width="17.83203125" style="2" customWidth="1"/>
    <col min="6149" max="6149" width="19.83203125" style="2" customWidth="1"/>
    <col min="6150" max="6151" width="17.83203125" style="2" customWidth="1"/>
    <col min="6152" max="6152" width="18.83203125" style="2" customWidth="1"/>
    <col min="6153" max="6153" width="17.83203125" style="2" customWidth="1"/>
    <col min="6154" max="6401" width="12" style="2"/>
    <col min="6402" max="6402" width="1.83203125" style="2" customWidth="1"/>
    <col min="6403" max="6403" width="62.5" style="2" customWidth="1"/>
    <col min="6404" max="6404" width="17.83203125" style="2" customWidth="1"/>
    <col min="6405" max="6405" width="19.83203125" style="2" customWidth="1"/>
    <col min="6406" max="6407" width="17.83203125" style="2" customWidth="1"/>
    <col min="6408" max="6408" width="18.83203125" style="2" customWidth="1"/>
    <col min="6409" max="6409" width="17.83203125" style="2" customWidth="1"/>
    <col min="6410" max="6657" width="12" style="2"/>
    <col min="6658" max="6658" width="1.83203125" style="2" customWidth="1"/>
    <col min="6659" max="6659" width="62.5" style="2" customWidth="1"/>
    <col min="6660" max="6660" width="17.83203125" style="2" customWidth="1"/>
    <col min="6661" max="6661" width="19.83203125" style="2" customWidth="1"/>
    <col min="6662" max="6663" width="17.83203125" style="2" customWidth="1"/>
    <col min="6664" max="6664" width="18.83203125" style="2" customWidth="1"/>
    <col min="6665" max="6665" width="17.83203125" style="2" customWidth="1"/>
    <col min="6666" max="6913" width="12" style="2"/>
    <col min="6914" max="6914" width="1.83203125" style="2" customWidth="1"/>
    <col min="6915" max="6915" width="62.5" style="2" customWidth="1"/>
    <col min="6916" max="6916" width="17.83203125" style="2" customWidth="1"/>
    <col min="6917" max="6917" width="19.83203125" style="2" customWidth="1"/>
    <col min="6918" max="6919" width="17.83203125" style="2" customWidth="1"/>
    <col min="6920" max="6920" width="18.83203125" style="2" customWidth="1"/>
    <col min="6921" max="6921" width="17.83203125" style="2" customWidth="1"/>
    <col min="6922" max="7169" width="12" style="2"/>
    <col min="7170" max="7170" width="1.83203125" style="2" customWidth="1"/>
    <col min="7171" max="7171" width="62.5" style="2" customWidth="1"/>
    <col min="7172" max="7172" width="17.83203125" style="2" customWidth="1"/>
    <col min="7173" max="7173" width="19.83203125" style="2" customWidth="1"/>
    <col min="7174" max="7175" width="17.83203125" style="2" customWidth="1"/>
    <col min="7176" max="7176" width="18.83203125" style="2" customWidth="1"/>
    <col min="7177" max="7177" width="17.83203125" style="2" customWidth="1"/>
    <col min="7178" max="7425" width="12" style="2"/>
    <col min="7426" max="7426" width="1.83203125" style="2" customWidth="1"/>
    <col min="7427" max="7427" width="62.5" style="2" customWidth="1"/>
    <col min="7428" max="7428" width="17.83203125" style="2" customWidth="1"/>
    <col min="7429" max="7429" width="19.83203125" style="2" customWidth="1"/>
    <col min="7430" max="7431" width="17.83203125" style="2" customWidth="1"/>
    <col min="7432" max="7432" width="18.83203125" style="2" customWidth="1"/>
    <col min="7433" max="7433" width="17.83203125" style="2" customWidth="1"/>
    <col min="7434" max="7681" width="12" style="2"/>
    <col min="7682" max="7682" width="1.83203125" style="2" customWidth="1"/>
    <col min="7683" max="7683" width="62.5" style="2" customWidth="1"/>
    <col min="7684" max="7684" width="17.83203125" style="2" customWidth="1"/>
    <col min="7685" max="7685" width="19.83203125" style="2" customWidth="1"/>
    <col min="7686" max="7687" width="17.83203125" style="2" customWidth="1"/>
    <col min="7688" max="7688" width="18.83203125" style="2" customWidth="1"/>
    <col min="7689" max="7689" width="17.83203125" style="2" customWidth="1"/>
    <col min="7690" max="7937" width="12" style="2"/>
    <col min="7938" max="7938" width="1.83203125" style="2" customWidth="1"/>
    <col min="7939" max="7939" width="62.5" style="2" customWidth="1"/>
    <col min="7940" max="7940" width="17.83203125" style="2" customWidth="1"/>
    <col min="7941" max="7941" width="19.83203125" style="2" customWidth="1"/>
    <col min="7942" max="7943" width="17.83203125" style="2" customWidth="1"/>
    <col min="7944" max="7944" width="18.83203125" style="2" customWidth="1"/>
    <col min="7945" max="7945" width="17.83203125" style="2" customWidth="1"/>
    <col min="7946" max="8193" width="12" style="2"/>
    <col min="8194" max="8194" width="1.83203125" style="2" customWidth="1"/>
    <col min="8195" max="8195" width="62.5" style="2" customWidth="1"/>
    <col min="8196" max="8196" width="17.83203125" style="2" customWidth="1"/>
    <col min="8197" max="8197" width="19.83203125" style="2" customWidth="1"/>
    <col min="8198" max="8199" width="17.83203125" style="2" customWidth="1"/>
    <col min="8200" max="8200" width="18.83203125" style="2" customWidth="1"/>
    <col min="8201" max="8201" width="17.83203125" style="2" customWidth="1"/>
    <col min="8202" max="8449" width="12" style="2"/>
    <col min="8450" max="8450" width="1.83203125" style="2" customWidth="1"/>
    <col min="8451" max="8451" width="62.5" style="2" customWidth="1"/>
    <col min="8452" max="8452" width="17.83203125" style="2" customWidth="1"/>
    <col min="8453" max="8453" width="19.83203125" style="2" customWidth="1"/>
    <col min="8454" max="8455" width="17.83203125" style="2" customWidth="1"/>
    <col min="8456" max="8456" width="18.83203125" style="2" customWidth="1"/>
    <col min="8457" max="8457" width="17.83203125" style="2" customWidth="1"/>
    <col min="8458" max="8705" width="12" style="2"/>
    <col min="8706" max="8706" width="1.83203125" style="2" customWidth="1"/>
    <col min="8707" max="8707" width="62.5" style="2" customWidth="1"/>
    <col min="8708" max="8708" width="17.83203125" style="2" customWidth="1"/>
    <col min="8709" max="8709" width="19.83203125" style="2" customWidth="1"/>
    <col min="8710" max="8711" width="17.83203125" style="2" customWidth="1"/>
    <col min="8712" max="8712" width="18.83203125" style="2" customWidth="1"/>
    <col min="8713" max="8713" width="17.83203125" style="2" customWidth="1"/>
    <col min="8714" max="8961" width="12" style="2"/>
    <col min="8962" max="8962" width="1.83203125" style="2" customWidth="1"/>
    <col min="8963" max="8963" width="62.5" style="2" customWidth="1"/>
    <col min="8964" max="8964" width="17.83203125" style="2" customWidth="1"/>
    <col min="8965" max="8965" width="19.83203125" style="2" customWidth="1"/>
    <col min="8966" max="8967" width="17.83203125" style="2" customWidth="1"/>
    <col min="8968" max="8968" width="18.83203125" style="2" customWidth="1"/>
    <col min="8969" max="8969" width="17.83203125" style="2" customWidth="1"/>
    <col min="8970" max="9217" width="12" style="2"/>
    <col min="9218" max="9218" width="1.83203125" style="2" customWidth="1"/>
    <col min="9219" max="9219" width="62.5" style="2" customWidth="1"/>
    <col min="9220" max="9220" width="17.83203125" style="2" customWidth="1"/>
    <col min="9221" max="9221" width="19.83203125" style="2" customWidth="1"/>
    <col min="9222" max="9223" width="17.83203125" style="2" customWidth="1"/>
    <col min="9224" max="9224" width="18.83203125" style="2" customWidth="1"/>
    <col min="9225" max="9225" width="17.83203125" style="2" customWidth="1"/>
    <col min="9226" max="9473" width="12" style="2"/>
    <col min="9474" max="9474" width="1.83203125" style="2" customWidth="1"/>
    <col min="9475" max="9475" width="62.5" style="2" customWidth="1"/>
    <col min="9476" max="9476" width="17.83203125" style="2" customWidth="1"/>
    <col min="9477" max="9477" width="19.83203125" style="2" customWidth="1"/>
    <col min="9478" max="9479" width="17.83203125" style="2" customWidth="1"/>
    <col min="9480" max="9480" width="18.83203125" style="2" customWidth="1"/>
    <col min="9481" max="9481" width="17.83203125" style="2" customWidth="1"/>
    <col min="9482" max="9729" width="12" style="2"/>
    <col min="9730" max="9730" width="1.83203125" style="2" customWidth="1"/>
    <col min="9731" max="9731" width="62.5" style="2" customWidth="1"/>
    <col min="9732" max="9732" width="17.83203125" style="2" customWidth="1"/>
    <col min="9733" max="9733" width="19.83203125" style="2" customWidth="1"/>
    <col min="9734" max="9735" width="17.83203125" style="2" customWidth="1"/>
    <col min="9736" max="9736" width="18.83203125" style="2" customWidth="1"/>
    <col min="9737" max="9737" width="17.83203125" style="2" customWidth="1"/>
    <col min="9738" max="9985" width="12" style="2"/>
    <col min="9986" max="9986" width="1.83203125" style="2" customWidth="1"/>
    <col min="9987" max="9987" width="62.5" style="2" customWidth="1"/>
    <col min="9988" max="9988" width="17.83203125" style="2" customWidth="1"/>
    <col min="9989" max="9989" width="19.83203125" style="2" customWidth="1"/>
    <col min="9990" max="9991" width="17.83203125" style="2" customWidth="1"/>
    <col min="9992" max="9992" width="18.83203125" style="2" customWidth="1"/>
    <col min="9993" max="9993" width="17.83203125" style="2" customWidth="1"/>
    <col min="9994" max="10241" width="12" style="2"/>
    <col min="10242" max="10242" width="1.83203125" style="2" customWidth="1"/>
    <col min="10243" max="10243" width="62.5" style="2" customWidth="1"/>
    <col min="10244" max="10244" width="17.83203125" style="2" customWidth="1"/>
    <col min="10245" max="10245" width="19.83203125" style="2" customWidth="1"/>
    <col min="10246" max="10247" width="17.83203125" style="2" customWidth="1"/>
    <col min="10248" max="10248" width="18.83203125" style="2" customWidth="1"/>
    <col min="10249" max="10249" width="17.83203125" style="2" customWidth="1"/>
    <col min="10250" max="10497" width="12" style="2"/>
    <col min="10498" max="10498" width="1.83203125" style="2" customWidth="1"/>
    <col min="10499" max="10499" width="62.5" style="2" customWidth="1"/>
    <col min="10500" max="10500" width="17.83203125" style="2" customWidth="1"/>
    <col min="10501" max="10501" width="19.83203125" style="2" customWidth="1"/>
    <col min="10502" max="10503" width="17.83203125" style="2" customWidth="1"/>
    <col min="10504" max="10504" width="18.83203125" style="2" customWidth="1"/>
    <col min="10505" max="10505" width="17.83203125" style="2" customWidth="1"/>
    <col min="10506" max="10753" width="12" style="2"/>
    <col min="10754" max="10754" width="1.83203125" style="2" customWidth="1"/>
    <col min="10755" max="10755" width="62.5" style="2" customWidth="1"/>
    <col min="10756" max="10756" width="17.83203125" style="2" customWidth="1"/>
    <col min="10757" max="10757" width="19.83203125" style="2" customWidth="1"/>
    <col min="10758" max="10759" width="17.83203125" style="2" customWidth="1"/>
    <col min="10760" max="10760" width="18.83203125" style="2" customWidth="1"/>
    <col min="10761" max="10761" width="17.83203125" style="2" customWidth="1"/>
    <col min="10762" max="11009" width="12" style="2"/>
    <col min="11010" max="11010" width="1.83203125" style="2" customWidth="1"/>
    <col min="11011" max="11011" width="62.5" style="2" customWidth="1"/>
    <col min="11012" max="11012" width="17.83203125" style="2" customWidth="1"/>
    <col min="11013" max="11013" width="19.83203125" style="2" customWidth="1"/>
    <col min="11014" max="11015" width="17.83203125" style="2" customWidth="1"/>
    <col min="11016" max="11016" width="18.83203125" style="2" customWidth="1"/>
    <col min="11017" max="11017" width="17.83203125" style="2" customWidth="1"/>
    <col min="11018" max="11265" width="12" style="2"/>
    <col min="11266" max="11266" width="1.83203125" style="2" customWidth="1"/>
    <col min="11267" max="11267" width="62.5" style="2" customWidth="1"/>
    <col min="11268" max="11268" width="17.83203125" style="2" customWidth="1"/>
    <col min="11269" max="11269" width="19.83203125" style="2" customWidth="1"/>
    <col min="11270" max="11271" width="17.83203125" style="2" customWidth="1"/>
    <col min="11272" max="11272" width="18.83203125" style="2" customWidth="1"/>
    <col min="11273" max="11273" width="17.83203125" style="2" customWidth="1"/>
    <col min="11274" max="11521" width="12" style="2"/>
    <col min="11522" max="11522" width="1.83203125" style="2" customWidth="1"/>
    <col min="11523" max="11523" width="62.5" style="2" customWidth="1"/>
    <col min="11524" max="11524" width="17.83203125" style="2" customWidth="1"/>
    <col min="11525" max="11525" width="19.83203125" style="2" customWidth="1"/>
    <col min="11526" max="11527" width="17.83203125" style="2" customWidth="1"/>
    <col min="11528" max="11528" width="18.83203125" style="2" customWidth="1"/>
    <col min="11529" max="11529" width="17.83203125" style="2" customWidth="1"/>
    <col min="11530" max="11777" width="12" style="2"/>
    <col min="11778" max="11778" width="1.83203125" style="2" customWidth="1"/>
    <col min="11779" max="11779" width="62.5" style="2" customWidth="1"/>
    <col min="11780" max="11780" width="17.83203125" style="2" customWidth="1"/>
    <col min="11781" max="11781" width="19.83203125" style="2" customWidth="1"/>
    <col min="11782" max="11783" width="17.83203125" style="2" customWidth="1"/>
    <col min="11784" max="11784" width="18.83203125" style="2" customWidth="1"/>
    <col min="11785" max="11785" width="17.83203125" style="2" customWidth="1"/>
    <col min="11786" max="12033" width="12" style="2"/>
    <col min="12034" max="12034" width="1.83203125" style="2" customWidth="1"/>
    <col min="12035" max="12035" width="62.5" style="2" customWidth="1"/>
    <col min="12036" max="12036" width="17.83203125" style="2" customWidth="1"/>
    <col min="12037" max="12037" width="19.83203125" style="2" customWidth="1"/>
    <col min="12038" max="12039" width="17.83203125" style="2" customWidth="1"/>
    <col min="12040" max="12040" width="18.83203125" style="2" customWidth="1"/>
    <col min="12041" max="12041" width="17.83203125" style="2" customWidth="1"/>
    <col min="12042" max="12289" width="12" style="2"/>
    <col min="12290" max="12290" width="1.83203125" style="2" customWidth="1"/>
    <col min="12291" max="12291" width="62.5" style="2" customWidth="1"/>
    <col min="12292" max="12292" width="17.83203125" style="2" customWidth="1"/>
    <col min="12293" max="12293" width="19.83203125" style="2" customWidth="1"/>
    <col min="12294" max="12295" width="17.83203125" style="2" customWidth="1"/>
    <col min="12296" max="12296" width="18.83203125" style="2" customWidth="1"/>
    <col min="12297" max="12297" width="17.83203125" style="2" customWidth="1"/>
    <col min="12298" max="12545" width="12" style="2"/>
    <col min="12546" max="12546" width="1.83203125" style="2" customWidth="1"/>
    <col min="12547" max="12547" width="62.5" style="2" customWidth="1"/>
    <col min="12548" max="12548" width="17.83203125" style="2" customWidth="1"/>
    <col min="12549" max="12549" width="19.83203125" style="2" customWidth="1"/>
    <col min="12550" max="12551" width="17.83203125" style="2" customWidth="1"/>
    <col min="12552" max="12552" width="18.83203125" style="2" customWidth="1"/>
    <col min="12553" max="12553" width="17.83203125" style="2" customWidth="1"/>
    <col min="12554" max="12801" width="12" style="2"/>
    <col min="12802" max="12802" width="1.83203125" style="2" customWidth="1"/>
    <col min="12803" max="12803" width="62.5" style="2" customWidth="1"/>
    <col min="12804" max="12804" width="17.83203125" style="2" customWidth="1"/>
    <col min="12805" max="12805" width="19.83203125" style="2" customWidth="1"/>
    <col min="12806" max="12807" width="17.83203125" style="2" customWidth="1"/>
    <col min="12808" max="12808" width="18.83203125" style="2" customWidth="1"/>
    <col min="12809" max="12809" width="17.83203125" style="2" customWidth="1"/>
    <col min="12810" max="13057" width="12" style="2"/>
    <col min="13058" max="13058" width="1.83203125" style="2" customWidth="1"/>
    <col min="13059" max="13059" width="62.5" style="2" customWidth="1"/>
    <col min="13060" max="13060" width="17.83203125" style="2" customWidth="1"/>
    <col min="13061" max="13061" width="19.83203125" style="2" customWidth="1"/>
    <col min="13062" max="13063" width="17.83203125" style="2" customWidth="1"/>
    <col min="13064" max="13064" width="18.83203125" style="2" customWidth="1"/>
    <col min="13065" max="13065" width="17.83203125" style="2" customWidth="1"/>
    <col min="13066" max="13313" width="12" style="2"/>
    <col min="13314" max="13314" width="1.83203125" style="2" customWidth="1"/>
    <col min="13315" max="13315" width="62.5" style="2" customWidth="1"/>
    <col min="13316" max="13316" width="17.83203125" style="2" customWidth="1"/>
    <col min="13317" max="13317" width="19.83203125" style="2" customWidth="1"/>
    <col min="13318" max="13319" width="17.83203125" style="2" customWidth="1"/>
    <col min="13320" max="13320" width="18.83203125" style="2" customWidth="1"/>
    <col min="13321" max="13321" width="17.83203125" style="2" customWidth="1"/>
    <col min="13322" max="13569" width="12" style="2"/>
    <col min="13570" max="13570" width="1.83203125" style="2" customWidth="1"/>
    <col min="13571" max="13571" width="62.5" style="2" customWidth="1"/>
    <col min="13572" max="13572" width="17.83203125" style="2" customWidth="1"/>
    <col min="13573" max="13573" width="19.83203125" style="2" customWidth="1"/>
    <col min="13574" max="13575" width="17.83203125" style="2" customWidth="1"/>
    <col min="13576" max="13576" width="18.83203125" style="2" customWidth="1"/>
    <col min="13577" max="13577" width="17.83203125" style="2" customWidth="1"/>
    <col min="13578" max="13825" width="12" style="2"/>
    <col min="13826" max="13826" width="1.83203125" style="2" customWidth="1"/>
    <col min="13827" max="13827" width="62.5" style="2" customWidth="1"/>
    <col min="13828" max="13828" width="17.83203125" style="2" customWidth="1"/>
    <col min="13829" max="13829" width="19.83203125" style="2" customWidth="1"/>
    <col min="13830" max="13831" width="17.83203125" style="2" customWidth="1"/>
    <col min="13832" max="13832" width="18.83203125" style="2" customWidth="1"/>
    <col min="13833" max="13833" width="17.83203125" style="2" customWidth="1"/>
    <col min="13834" max="14081" width="12" style="2"/>
    <col min="14082" max="14082" width="1.83203125" style="2" customWidth="1"/>
    <col min="14083" max="14083" width="62.5" style="2" customWidth="1"/>
    <col min="14084" max="14084" width="17.83203125" style="2" customWidth="1"/>
    <col min="14085" max="14085" width="19.83203125" style="2" customWidth="1"/>
    <col min="14086" max="14087" width="17.83203125" style="2" customWidth="1"/>
    <col min="14088" max="14088" width="18.83203125" style="2" customWidth="1"/>
    <col min="14089" max="14089" width="17.83203125" style="2" customWidth="1"/>
    <col min="14090" max="14337" width="12" style="2"/>
    <col min="14338" max="14338" width="1.83203125" style="2" customWidth="1"/>
    <col min="14339" max="14339" width="62.5" style="2" customWidth="1"/>
    <col min="14340" max="14340" width="17.83203125" style="2" customWidth="1"/>
    <col min="14341" max="14341" width="19.83203125" style="2" customWidth="1"/>
    <col min="14342" max="14343" width="17.83203125" style="2" customWidth="1"/>
    <col min="14344" max="14344" width="18.83203125" style="2" customWidth="1"/>
    <col min="14345" max="14345" width="17.83203125" style="2" customWidth="1"/>
    <col min="14346" max="14593" width="12" style="2"/>
    <col min="14594" max="14594" width="1.83203125" style="2" customWidth="1"/>
    <col min="14595" max="14595" width="62.5" style="2" customWidth="1"/>
    <col min="14596" max="14596" width="17.83203125" style="2" customWidth="1"/>
    <col min="14597" max="14597" width="19.83203125" style="2" customWidth="1"/>
    <col min="14598" max="14599" width="17.83203125" style="2" customWidth="1"/>
    <col min="14600" max="14600" width="18.83203125" style="2" customWidth="1"/>
    <col min="14601" max="14601" width="17.83203125" style="2" customWidth="1"/>
    <col min="14602" max="14849" width="12" style="2"/>
    <col min="14850" max="14850" width="1.83203125" style="2" customWidth="1"/>
    <col min="14851" max="14851" width="62.5" style="2" customWidth="1"/>
    <col min="14852" max="14852" width="17.83203125" style="2" customWidth="1"/>
    <col min="14853" max="14853" width="19.83203125" style="2" customWidth="1"/>
    <col min="14854" max="14855" width="17.83203125" style="2" customWidth="1"/>
    <col min="14856" max="14856" width="18.83203125" style="2" customWidth="1"/>
    <col min="14857" max="14857" width="17.83203125" style="2" customWidth="1"/>
    <col min="14858" max="15105" width="12" style="2"/>
    <col min="15106" max="15106" width="1.83203125" style="2" customWidth="1"/>
    <col min="15107" max="15107" width="62.5" style="2" customWidth="1"/>
    <col min="15108" max="15108" width="17.83203125" style="2" customWidth="1"/>
    <col min="15109" max="15109" width="19.83203125" style="2" customWidth="1"/>
    <col min="15110" max="15111" width="17.83203125" style="2" customWidth="1"/>
    <col min="15112" max="15112" width="18.83203125" style="2" customWidth="1"/>
    <col min="15113" max="15113" width="17.83203125" style="2" customWidth="1"/>
    <col min="15114" max="15361" width="12" style="2"/>
    <col min="15362" max="15362" width="1.83203125" style="2" customWidth="1"/>
    <col min="15363" max="15363" width="62.5" style="2" customWidth="1"/>
    <col min="15364" max="15364" width="17.83203125" style="2" customWidth="1"/>
    <col min="15365" max="15365" width="19.83203125" style="2" customWidth="1"/>
    <col min="15366" max="15367" width="17.83203125" style="2" customWidth="1"/>
    <col min="15368" max="15368" width="18.83203125" style="2" customWidth="1"/>
    <col min="15369" max="15369" width="17.83203125" style="2" customWidth="1"/>
    <col min="15370" max="15617" width="12" style="2"/>
    <col min="15618" max="15618" width="1.83203125" style="2" customWidth="1"/>
    <col min="15619" max="15619" width="62.5" style="2" customWidth="1"/>
    <col min="15620" max="15620" width="17.83203125" style="2" customWidth="1"/>
    <col min="15621" max="15621" width="19.83203125" style="2" customWidth="1"/>
    <col min="15622" max="15623" width="17.83203125" style="2" customWidth="1"/>
    <col min="15624" max="15624" width="18.83203125" style="2" customWidth="1"/>
    <col min="15625" max="15625" width="17.83203125" style="2" customWidth="1"/>
    <col min="15626" max="15873" width="12" style="2"/>
    <col min="15874" max="15874" width="1.83203125" style="2" customWidth="1"/>
    <col min="15875" max="15875" width="62.5" style="2" customWidth="1"/>
    <col min="15876" max="15876" width="17.83203125" style="2" customWidth="1"/>
    <col min="15877" max="15877" width="19.83203125" style="2" customWidth="1"/>
    <col min="15878" max="15879" width="17.83203125" style="2" customWidth="1"/>
    <col min="15880" max="15880" width="18.83203125" style="2" customWidth="1"/>
    <col min="15881" max="15881" width="17.83203125" style="2" customWidth="1"/>
    <col min="15882" max="16129" width="12" style="2"/>
    <col min="16130" max="16130" width="1.83203125" style="2" customWidth="1"/>
    <col min="16131" max="16131" width="62.5" style="2" customWidth="1"/>
    <col min="16132" max="16132" width="17.83203125" style="2" customWidth="1"/>
    <col min="16133" max="16133" width="19.83203125" style="2" customWidth="1"/>
    <col min="16134" max="16135" width="17.83203125" style="2" customWidth="1"/>
    <col min="16136" max="16136" width="18.83203125" style="2" customWidth="1"/>
    <col min="16137" max="16137" width="17.83203125" style="2" customWidth="1"/>
    <col min="16138" max="16384" width="12" style="2"/>
  </cols>
  <sheetData>
    <row r="1" spans="2:9" ht="11.25" customHeight="1" x14ac:dyDescent="0.2">
      <c r="B1" s="72" t="s">
        <v>23</v>
      </c>
      <c r="C1" s="73"/>
      <c r="D1" s="61" t="s">
        <v>22</v>
      </c>
      <c r="E1" s="62"/>
      <c r="F1" s="62"/>
      <c r="G1" s="62"/>
      <c r="H1" s="63"/>
      <c r="I1" s="70" t="s">
        <v>19</v>
      </c>
    </row>
    <row r="2" spans="2:9" ht="22.5" x14ac:dyDescent="0.2">
      <c r="B2" s="74"/>
      <c r="C2" s="75"/>
      <c r="D2" s="4" t="s">
        <v>15</v>
      </c>
      <c r="E2" s="5" t="s">
        <v>20</v>
      </c>
      <c r="F2" s="5" t="s">
        <v>16</v>
      </c>
      <c r="G2" s="5" t="s">
        <v>17</v>
      </c>
      <c r="H2" s="6" t="s">
        <v>18</v>
      </c>
      <c r="I2" s="71"/>
    </row>
    <row r="3" spans="2:9" x14ac:dyDescent="0.2">
      <c r="B3" s="76"/>
      <c r="C3" s="77"/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2:9" x14ac:dyDescent="0.2">
      <c r="B4" s="78" t="s">
        <v>37</v>
      </c>
      <c r="C4" s="79"/>
      <c r="D4" s="46">
        <f t="shared" ref="D4:I4" si="0">SUM(D5:D5)</f>
        <v>387062138</v>
      </c>
      <c r="E4" s="47">
        <f t="shared" si="0"/>
        <v>154413491.56</v>
      </c>
      <c r="F4" s="46">
        <f t="shared" si="0"/>
        <v>541475629.55999994</v>
      </c>
      <c r="G4" s="48">
        <f t="shared" si="0"/>
        <v>184228497.41</v>
      </c>
      <c r="H4" s="48">
        <f t="shared" si="0"/>
        <v>184228497.41</v>
      </c>
      <c r="I4" s="49">
        <f t="shared" si="0"/>
        <v>-202833640.59</v>
      </c>
    </row>
    <row r="5" spans="2:9" ht="11.25" customHeight="1" x14ac:dyDescent="0.2">
      <c r="B5" s="13"/>
      <c r="C5" s="80" t="s">
        <v>30</v>
      </c>
      <c r="D5" s="50">
        <v>387062138</v>
      </c>
      <c r="E5" s="51">
        <v>154413491.56</v>
      </c>
      <c r="F5" s="43">
        <f>D5+E5</f>
        <v>541475629.55999994</v>
      </c>
      <c r="G5" s="51">
        <v>184228497.41</v>
      </c>
      <c r="H5" s="43">
        <v>184228497.41</v>
      </c>
      <c r="I5" s="52">
        <f>H5-D5</f>
        <v>-202833640.59</v>
      </c>
    </row>
    <row r="6" spans="2:9" ht="12.75" x14ac:dyDescent="0.2">
      <c r="B6" s="53"/>
      <c r="C6" s="81"/>
      <c r="D6" s="54"/>
      <c r="E6" s="55"/>
      <c r="F6" s="54"/>
      <c r="G6" s="56"/>
      <c r="H6" s="54"/>
      <c r="I6" s="57"/>
    </row>
  </sheetData>
  <mergeCells count="5">
    <mergeCell ref="B1:C3"/>
    <mergeCell ref="D1:H1"/>
    <mergeCell ref="I1:I2"/>
    <mergeCell ref="B4:C4"/>
    <mergeCell ref="C5:C6"/>
  </mergeCells>
  <pageMargins left="0.7" right="0.7" top="0.75" bottom="0.75" header="0.3" footer="0.3"/>
  <ignoredErrors>
    <ignoredError sqref="D3:I3" numberStoredAsText="1"/>
    <ignoredError sqref="D4:I5" numberStoredAsText="1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formato adicional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2017-03-30T22:07:26Z</cp:lastPrinted>
  <dcterms:created xsi:type="dcterms:W3CDTF">2012-12-11T20:48:19Z</dcterms:created>
  <dcterms:modified xsi:type="dcterms:W3CDTF">2019-05-07T17:58:32Z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