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2-presupuestario\excel\"/>
    </mc:Choice>
  </mc:AlternateContent>
  <bookViews>
    <workbookView xWindow="0" yWindow="0" windowWidth="20490" windowHeight="7155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EAI!$A$1:$H$47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E54" i="1"/>
  <c r="H53" i="1"/>
  <c r="G53" i="1"/>
  <c r="G55" i="1" s="1"/>
  <c r="F53" i="1"/>
  <c r="F55" i="1" s="1"/>
  <c r="E53" i="1"/>
  <c r="E55" i="1" s="1"/>
  <c r="D53" i="1"/>
  <c r="D55" i="1" s="1"/>
  <c r="D56" i="1" s="1"/>
  <c r="C53" i="1"/>
  <c r="C55" i="1" s="1"/>
  <c r="C56" i="1" s="1"/>
  <c r="H38" i="1"/>
  <c r="H37" i="1" s="1"/>
  <c r="E38" i="1"/>
  <c r="G37" i="1"/>
  <c r="G41" i="1" s="1"/>
  <c r="F37" i="1"/>
  <c r="F41" i="1" s="1"/>
  <c r="E37" i="1"/>
  <c r="D37" i="1"/>
  <c r="D41" i="1" s="1"/>
  <c r="C37" i="1"/>
  <c r="C41" i="1" s="1"/>
  <c r="H35" i="1"/>
  <c r="E35" i="1"/>
  <c r="H34" i="1"/>
  <c r="E34" i="1"/>
  <c r="H33" i="1"/>
  <c r="E33" i="1"/>
  <c r="E31" i="1" s="1"/>
  <c r="H32" i="1"/>
  <c r="E32" i="1"/>
  <c r="H31" i="1"/>
  <c r="G31" i="1"/>
  <c r="F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H21" i="1" s="1"/>
  <c r="E22" i="1"/>
  <c r="G21" i="1"/>
  <c r="F21" i="1"/>
  <c r="E21" i="1"/>
  <c r="D21" i="1"/>
  <c r="C21" i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16" i="1" s="1"/>
  <c r="G56" i="1" l="1"/>
  <c r="H55" i="1"/>
  <c r="H56" i="1" s="1"/>
  <c r="E41" i="1"/>
  <c r="E56" i="1" s="1"/>
  <c r="H41" i="1"/>
  <c r="F56" i="1"/>
</calcChain>
</file>

<file path=xl/sharedStrings.xml><?xml version="1.0" encoding="utf-8"?>
<sst xmlns="http://schemas.openxmlformats.org/spreadsheetml/2006/main" count="121" uniqueCount="61">
  <si>
    <t>INSTITUTO DE INFRAESTRUCTURA FISICA EDUCATIVA DE GUANAJUATO
Estado Analítico de Ingresos
Del 1 de Enero al 31 de Diciembre de 2019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</si>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</sst>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Fill="1" applyBorder="1" applyAlignment="1" applyProtection="1">
      <alignment vertical="top"/>
      <protection locked="0"/>
    </xf>
    <xf numFmtId="0" fontId="5" fillId="0" borderId="0" xfId="2" applyFont="1" applyFill="1" applyBorder="1" applyAlignment="1" applyProtection="1">
      <alignment vertical="top" wrapText="1"/>
      <protection locked="0"/>
    </xf>
    <xf numFmtId="3" fontId="5" fillId="0" borderId="6" xfId="2" applyNumberFormat="1" applyFont="1" applyFill="1" applyBorder="1" applyAlignment="1" applyProtection="1">
      <alignment vertical="top"/>
      <protection locked="0"/>
    </xf>
    <xf numFmtId="49" fontId="6" fillId="0" borderId="0" xfId="2" applyNumberFormat="1" applyFont="1" applyFill="1" applyBorder="1" applyAlignment="1" applyProtection="1">
      <alignment vertical="top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7" fillId="0" borderId="7" xfId="2" applyFont="1" applyFill="1" applyBorder="1" applyAlignment="1" applyProtection="1">
      <alignment vertical="top"/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0" fillId="0" borderId="7" xfId="2" applyFont="1" applyFill="1" applyBorder="1" applyAlignment="1" applyProtection="1">
      <alignment vertical="top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0" fontId="7" fillId="0" borderId="1" xfId="2" quotePrefix="1" applyFont="1" applyFill="1" applyBorder="1" applyAlignment="1" applyProtection="1">
      <alignment horizontal="center" vertical="top"/>
      <protection locked="0"/>
    </xf>
    <xf numFmtId="0" fontId="3" fillId="0" borderId="2" xfId="2" applyFont="1" applyFill="1" applyBorder="1" applyAlignment="1" applyProtection="1">
      <alignment horizontal="left" vertical="top" indent="3"/>
      <protection locked="0"/>
    </xf>
    <xf numFmtId="3" fontId="7" fillId="0" borderId="9" xfId="2" applyNumberFormat="1" applyFont="1" applyFill="1" applyBorder="1" applyAlignment="1" applyProtection="1">
      <alignment vertical="top"/>
      <protection locked="0"/>
    </xf>
    <xf numFmtId="3" fontId="7" fillId="0" borderId="2" xfId="2" applyNumberFormat="1" applyFont="1" applyFill="1" applyBorder="1" applyAlignment="1" applyProtection="1">
      <alignment vertical="top"/>
      <protection locked="0"/>
    </xf>
    <xf numFmtId="3" fontId="7" fillId="0" borderId="6" xfId="2" applyNumberFormat="1" applyFont="1" applyFill="1" applyBorder="1" applyAlignment="1" applyProtection="1">
      <alignment vertical="top"/>
      <protection locked="0"/>
    </xf>
    <xf numFmtId="0" fontId="7" fillId="0" borderId="4" xfId="2" quotePrefix="1" applyFont="1" applyFill="1" applyBorder="1" applyAlignment="1" applyProtection="1">
      <alignment horizontal="center" vertical="top"/>
      <protection locked="0"/>
    </xf>
    <xf numFmtId="0" fontId="7" fillId="0" borderId="14" xfId="2" applyFont="1" applyFill="1" applyBorder="1" applyAlignment="1" applyProtection="1">
      <alignment vertical="top"/>
      <protection locked="0"/>
    </xf>
    <xf numFmtId="4" fontId="7" fillId="0" borderId="14" xfId="2" applyNumberFormat="1" applyFont="1" applyFill="1" applyBorder="1" applyAlignment="1" applyProtection="1">
      <alignment vertical="top"/>
      <protection locked="0"/>
    </xf>
    <xf numFmtId="4" fontId="7" fillId="0" borderId="5" xfId="2" applyNumberFormat="1" applyFont="1" applyFill="1" applyBorder="1" applyAlignment="1" applyProtection="1">
      <alignment vertical="top"/>
      <protection locked="0"/>
    </xf>
    <xf numFmtId="4" fontId="3" fillId="0" borderId="1" xfId="2" applyNumberFormat="1" applyFont="1" applyFill="1" applyBorder="1" applyAlignment="1" applyProtection="1">
      <alignment vertical="top"/>
      <protection locked="0"/>
    </xf>
    <xf numFmtId="4" fontId="3" fillId="0" borderId="2" xfId="2" applyNumberFormat="1" applyFont="1" applyFill="1" applyBorder="1" applyAlignment="1" applyProtection="1">
      <alignment vertical="top"/>
      <protection locked="0"/>
    </xf>
    <xf numFmtId="4" fontId="7" fillId="0" borderId="10" xfId="2" applyNumberFormat="1" applyFont="1" applyFill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justify" vertical="top" wrapText="1"/>
    </xf>
    <xf numFmtId="3" fontId="3" fillId="0" borderId="6" xfId="2" applyNumberFormat="1" applyFont="1" applyFill="1" applyBorder="1" applyAlignment="1" applyProtection="1">
      <alignment vertical="top"/>
      <protection locked="0"/>
    </xf>
    <xf numFmtId="0" fontId="7" fillId="0" borderId="7" xfId="2" applyFont="1" applyFill="1" applyBorder="1" applyAlignment="1" applyProtection="1">
      <alignment horizontal="center" vertical="top"/>
    </xf>
    <xf numFmtId="0" fontId="7" fillId="0" borderId="0" xfId="2" applyFont="1" applyFill="1" applyBorder="1" applyAlignment="1" applyProtection="1">
      <alignment horizontal="left" vertical="top" wrapText="1"/>
    </xf>
    <xf numFmtId="3" fontId="7" fillId="0" borderId="13" xfId="2" applyNumberFormat="1" applyFont="1" applyFill="1" applyBorder="1" applyAlignment="1" applyProtection="1">
      <alignment vertical="top"/>
      <protection locked="0"/>
    </xf>
    <xf numFmtId="0" fontId="3" fillId="0" borderId="7" xfId="2" applyFont="1" applyFill="1" applyBorder="1" applyAlignment="1" applyProtection="1">
      <alignment horizontal="left" vertical="top" wrapText="1"/>
    </xf>
    <xf numFmtId="0" fontId="3" fillId="0" borderId="8" xfId="2" applyFont="1" applyFill="1" applyBorder="1" applyAlignment="1" applyProtection="1">
      <alignment horizontal="left" vertical="top" wrapText="1"/>
    </xf>
    <xf numFmtId="3" fontId="3" fillId="0" borderId="13" xfId="2" applyNumberFormat="1" applyFont="1" applyFill="1" applyBorder="1" applyAlignment="1" applyProtection="1">
      <alignment vertical="top"/>
      <protection locked="0"/>
    </xf>
    <xf numFmtId="0" fontId="3" fillId="0" borderId="7" xfId="2" applyFont="1" applyFill="1" applyBorder="1" applyAlignment="1" applyProtection="1">
      <alignment vertical="top"/>
    </xf>
    <xf numFmtId="0" fontId="3" fillId="0" borderId="0" xfId="2" applyFont="1" applyFill="1" applyBorder="1" applyAlignment="1" applyProtection="1">
      <alignment vertical="top"/>
    </xf>
    <xf numFmtId="0" fontId="3" fillId="0" borderId="7" xfId="3" applyFont="1" applyFill="1" applyBorder="1" applyAlignment="1" applyProtection="1">
      <alignment horizontal="center" vertical="top"/>
    </xf>
    <xf numFmtId="0" fontId="7" fillId="0" borderId="1" xfId="2" quotePrefix="1" applyFont="1" applyFill="1" applyBorder="1" applyAlignment="1" applyProtection="1">
      <alignment horizontal="center" vertical="top"/>
    </xf>
    <xf numFmtId="0" fontId="3" fillId="0" borderId="2" xfId="2" applyFont="1" applyFill="1" applyBorder="1" applyAlignment="1" applyProtection="1">
      <alignment horizontal="center" vertical="top" wrapText="1"/>
    </xf>
    <xf numFmtId="3" fontId="3" fillId="0" borderId="9" xfId="2" applyNumberFormat="1" applyFont="1" applyFill="1" applyBorder="1" applyAlignment="1" applyProtection="1">
      <alignment vertical="top"/>
      <protection locked="0"/>
    </xf>
    <xf numFmtId="0" fontId="7" fillId="0" borderId="14" xfId="2" quotePrefix="1" applyFont="1" applyFill="1" applyBorder="1" applyAlignment="1" applyProtection="1">
      <alignment horizontal="center" vertical="top"/>
      <protection locked="0"/>
    </xf>
    <xf numFmtId="4" fontId="3" fillId="0" borderId="14" xfId="2" applyNumberFormat="1" applyFont="1" applyFill="1" applyBorder="1" applyAlignment="1" applyProtection="1">
      <alignment vertical="top"/>
      <protection locked="0"/>
    </xf>
    <xf numFmtId="4" fontId="3" fillId="0" borderId="3" xfId="2" applyNumberFormat="1" applyFont="1" applyFill="1" applyBorder="1" applyAlignment="1" applyProtection="1">
      <alignment vertical="top"/>
      <protection locked="0"/>
    </xf>
    <xf numFmtId="4" fontId="3" fillId="0" borderId="10" xfId="2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2" applyFont="1" applyFill="1" applyBorder="1" applyAlignment="1" applyProtection="1">
      <alignment vertical="top" wrapText="1"/>
      <protection locked="0"/>
    </xf>
    <xf numFmtId="0" fontId="0" fillId="0" borderId="0" xfId="2" applyFont="1" applyFill="1" applyBorder="1" applyAlignment="1" applyProtection="1">
      <alignment vertical="top"/>
      <protection locked="0"/>
    </xf>
    <xf numFmtId="0" fontId="0" fillId="0" borderId="0" xfId="2" applyFont="1" applyFill="1" applyBorder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Fill="1" applyBorder="1" applyAlignment="1" applyProtection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Fill="1" applyBorder="1" applyAlignment="1" applyProtection="1">
      <alignment horizontal="left" vertical="top" wrapText="1"/>
    </xf>
    <xf numFmtId="0" fontId="3" fillId="0" borderId="8" xfId="7" applyFont="1" applyFill="1" applyBorder="1" applyAlignment="1" applyProtection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Fill="1" applyBorder="1" applyAlignment="1" applyProtection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center"/>
    </xf>
    <xf numFmtId="0" fontId="16" fillId="0" borderId="3" xfId="5" applyFont="1" applyFill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Font="1" applyBorder="1"/>
    <xf numFmtId="0" fontId="6" fillId="0" borderId="0" xfId="0" applyFont="1" applyBorder="1"/>
    <xf numFmtId="0" fontId="0" fillId="0" borderId="0" xfId="0" applyFont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8">
    <cellStyle name="Millares" xfId="1" builtinId="3"/>
    <cellStyle name="Millares 2 19" xfId="6"/>
    <cellStyle name="Normal" xfId="0" builtinId="0"/>
    <cellStyle name="Normal 2" xfId="4"/>
    <cellStyle name="Normal 2 18 2" xfId="7"/>
    <cellStyle name="Normal 2 2" xfId="3"/>
    <cellStyle name="Normal 2 3" xfId="2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Downloads/inf%20sevac%204to/4TO%20TRIMESTRE/4TO%20TRIM/ENTREGABLE/Concentrado%20CPA%202019%20Editable%20completo%20INIFE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topLeftCell="A33" zoomScaleNormal="100" workbookViewId="0">
      <selection activeCell="K5" sqref="K5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1.1640625" style="23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22" t="s">
        <v>16</v>
      </c>
    </row>
    <row r="6" spans="1:9" x14ac:dyDescent="0.2">
      <c r="A6" s="24"/>
      <c r="B6" s="25" t="s">
        <v>17</v>
      </c>
      <c r="C6" s="26">
        <v>0</v>
      </c>
      <c r="D6" s="26">
        <v>0</v>
      </c>
      <c r="E6" s="26">
        <f t="shared" ref="E6:E14" si="0">C6+D6</f>
        <v>0</v>
      </c>
      <c r="F6" s="26">
        <v>0</v>
      </c>
      <c r="G6" s="26">
        <v>0</v>
      </c>
      <c r="H6" s="26">
        <f t="shared" ref="H6:H14" si="1">G6-C6</f>
        <v>0</v>
      </c>
      <c r="I6" s="22" t="s">
        <v>18</v>
      </c>
    </row>
    <row r="7" spans="1:9" x14ac:dyDescent="0.2">
      <c r="A7" s="19"/>
      <c r="B7" s="20" t="s">
        <v>19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 t="s">
        <v>20</v>
      </c>
    </row>
    <row r="8" spans="1:9" x14ac:dyDescent="0.2">
      <c r="A8" s="19"/>
      <c r="B8" s="20" t="s">
        <v>21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 t="s">
        <v>22</v>
      </c>
    </row>
    <row r="9" spans="1:9" x14ac:dyDescent="0.2">
      <c r="A9" s="19"/>
      <c r="B9" s="20" t="s">
        <v>23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 t="s">
        <v>24</v>
      </c>
    </row>
    <row r="10" spans="1:9" x14ac:dyDescent="0.2">
      <c r="A10" s="24"/>
      <c r="B10" s="25" t="s">
        <v>25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 t="s">
        <v>26</v>
      </c>
    </row>
    <row r="11" spans="1:9" x14ac:dyDescent="0.2">
      <c r="A11" s="27"/>
      <c r="B11" s="20" t="s">
        <v>27</v>
      </c>
      <c r="C11" s="26">
        <v>444000</v>
      </c>
      <c r="D11" s="26">
        <v>8706937.9100000001</v>
      </c>
      <c r="E11" s="26">
        <f t="shared" si="0"/>
        <v>9150937.9100000001</v>
      </c>
      <c r="F11" s="26">
        <v>7431842.5800000001</v>
      </c>
      <c r="G11" s="26">
        <v>7430831.9400000004</v>
      </c>
      <c r="H11" s="26">
        <f t="shared" si="1"/>
        <v>6986831.9400000004</v>
      </c>
      <c r="I11" s="22" t="s">
        <v>28</v>
      </c>
    </row>
    <row r="12" spans="1:9" ht="22.5" x14ac:dyDescent="0.2">
      <c r="A12" s="27"/>
      <c r="B12" s="20" t="s">
        <v>29</v>
      </c>
      <c r="C12" s="26">
        <v>387062138</v>
      </c>
      <c r="D12" s="26">
        <v>120317861.62</v>
      </c>
      <c r="E12" s="26">
        <f t="shared" si="0"/>
        <v>507379999.62</v>
      </c>
      <c r="F12" s="26">
        <v>507379999.60000002</v>
      </c>
      <c r="G12" s="26">
        <v>504700646.31</v>
      </c>
      <c r="H12" s="26">
        <f t="shared" si="1"/>
        <v>117638508.31</v>
      </c>
      <c r="I12" s="22" t="s">
        <v>30</v>
      </c>
    </row>
    <row r="13" spans="1:9" ht="22.5" x14ac:dyDescent="0.2">
      <c r="A13" s="27"/>
      <c r="B13" s="20" t="s">
        <v>31</v>
      </c>
      <c r="C13" s="26">
        <v>74927079.319999993</v>
      </c>
      <c r="D13" s="26">
        <v>81145725.609999999</v>
      </c>
      <c r="E13" s="26">
        <f t="shared" si="0"/>
        <v>156072804.93000001</v>
      </c>
      <c r="F13" s="26">
        <v>156072804.93000001</v>
      </c>
      <c r="G13" s="26">
        <v>156072804.93000001</v>
      </c>
      <c r="H13" s="26">
        <f t="shared" si="1"/>
        <v>81145725.610000014</v>
      </c>
      <c r="I13" s="22" t="s">
        <v>32</v>
      </c>
    </row>
    <row r="14" spans="1:9" x14ac:dyDescent="0.2">
      <c r="A14" s="19"/>
      <c r="B14" s="20" t="s">
        <v>33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 t="s">
        <v>34</v>
      </c>
    </row>
    <row r="15" spans="1:9" x14ac:dyDescent="0.2">
      <c r="A15" s="19"/>
      <c r="C15" s="28"/>
      <c r="D15" s="28"/>
      <c r="E15" s="28"/>
      <c r="F15" s="28"/>
      <c r="G15" s="28"/>
      <c r="H15" s="28"/>
      <c r="I15" s="22" t="s">
        <v>35</v>
      </c>
    </row>
    <row r="16" spans="1:9" x14ac:dyDescent="0.2">
      <c r="A16" s="29"/>
      <c r="B16" s="30" t="s">
        <v>36</v>
      </c>
      <c r="C16" s="31">
        <f>SUM(C5:C14)</f>
        <v>462433217.31999999</v>
      </c>
      <c r="D16" s="31">
        <f t="shared" ref="D16:H16" si="2">SUM(D5:D14)</f>
        <v>210170525.13999999</v>
      </c>
      <c r="E16" s="31">
        <f t="shared" si="2"/>
        <v>672603742.46000004</v>
      </c>
      <c r="F16" s="31">
        <f t="shared" si="2"/>
        <v>670884647.11000001</v>
      </c>
      <c r="G16" s="32">
        <f t="shared" si="2"/>
        <v>668204283.18000007</v>
      </c>
      <c r="H16" s="33">
        <f t="shared" si="2"/>
        <v>205771065.86000001</v>
      </c>
      <c r="I16" s="22" t="s">
        <v>35</v>
      </c>
    </row>
    <row r="17" spans="1:9" x14ac:dyDescent="0.2">
      <c r="A17" s="34"/>
      <c r="B17" s="35"/>
      <c r="C17" s="36"/>
      <c r="D17" s="36"/>
      <c r="E17" s="37"/>
      <c r="F17" s="38" t="s">
        <v>37</v>
      </c>
      <c r="G17" s="39"/>
      <c r="H17" s="40"/>
      <c r="I17" s="22" t="s">
        <v>35</v>
      </c>
    </row>
    <row r="18" spans="1:9" x14ac:dyDescent="0.2">
      <c r="A18" s="41" t="s">
        <v>38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 t="s">
        <v>35</v>
      </c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 t="s">
        <v>35</v>
      </c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 t="s">
        <v>35</v>
      </c>
    </row>
    <row r="21" spans="1:9" x14ac:dyDescent="0.2">
      <c r="A21" s="47" t="s">
        <v>39</v>
      </c>
      <c r="B21" s="48"/>
      <c r="C21" s="49">
        <f t="shared" ref="C21:H21" si="3">SUM(C22+C23+C24+C25+C26+C27+C28+C29)</f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  <c r="H21" s="49">
        <f t="shared" si="3"/>
        <v>0</v>
      </c>
      <c r="I21" s="22" t="s">
        <v>35</v>
      </c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f t="shared" ref="E22:E29" si="4">C22+D22</f>
        <v>0</v>
      </c>
      <c r="F22" s="52">
        <v>0</v>
      </c>
      <c r="G22" s="52">
        <v>0</v>
      </c>
      <c r="H22" s="52">
        <f t="shared" ref="H22:H29" si="5">G22-C22</f>
        <v>0</v>
      </c>
      <c r="I22" s="22" t="s">
        <v>16</v>
      </c>
    </row>
    <row r="23" spans="1:9" x14ac:dyDescent="0.2">
      <c r="A23" s="50"/>
      <c r="B23" s="51" t="s">
        <v>17</v>
      </c>
      <c r="C23" s="52">
        <v>0</v>
      </c>
      <c r="D23" s="52">
        <v>0</v>
      </c>
      <c r="E23" s="52">
        <f t="shared" si="4"/>
        <v>0</v>
      </c>
      <c r="F23" s="52">
        <v>0</v>
      </c>
      <c r="G23" s="52">
        <v>0</v>
      </c>
      <c r="H23" s="52">
        <f t="shared" si="5"/>
        <v>0</v>
      </c>
      <c r="I23" s="22" t="s">
        <v>18</v>
      </c>
    </row>
    <row r="24" spans="1:9" x14ac:dyDescent="0.2">
      <c r="A24" s="50"/>
      <c r="B24" s="51" t="s">
        <v>19</v>
      </c>
      <c r="C24" s="52">
        <v>0</v>
      </c>
      <c r="D24" s="52">
        <v>0</v>
      </c>
      <c r="E24" s="52">
        <f t="shared" si="4"/>
        <v>0</v>
      </c>
      <c r="F24" s="52">
        <v>0</v>
      </c>
      <c r="G24" s="52">
        <v>0</v>
      </c>
      <c r="H24" s="52">
        <f t="shared" si="5"/>
        <v>0</v>
      </c>
      <c r="I24" s="22" t="s">
        <v>20</v>
      </c>
    </row>
    <row r="25" spans="1:9" x14ac:dyDescent="0.2">
      <c r="A25" s="50"/>
      <c r="B25" s="51" t="s">
        <v>21</v>
      </c>
      <c r="C25" s="52">
        <v>0</v>
      </c>
      <c r="D25" s="52">
        <v>0</v>
      </c>
      <c r="E25" s="52">
        <f t="shared" si="4"/>
        <v>0</v>
      </c>
      <c r="F25" s="52">
        <v>0</v>
      </c>
      <c r="G25" s="52">
        <v>0</v>
      </c>
      <c r="H25" s="52">
        <f t="shared" si="5"/>
        <v>0</v>
      </c>
      <c r="I25" s="22" t="s">
        <v>22</v>
      </c>
    </row>
    <row r="26" spans="1:9" x14ac:dyDescent="0.2">
      <c r="A26" s="50"/>
      <c r="B26" s="51" t="s">
        <v>40</v>
      </c>
      <c r="C26" s="52">
        <v>0</v>
      </c>
      <c r="D26" s="52">
        <v>0</v>
      </c>
      <c r="E26" s="52">
        <f t="shared" si="4"/>
        <v>0</v>
      </c>
      <c r="F26" s="52">
        <v>0</v>
      </c>
      <c r="G26" s="52">
        <v>0</v>
      </c>
      <c r="H26" s="52">
        <f t="shared" si="5"/>
        <v>0</v>
      </c>
      <c r="I26" s="22" t="s">
        <v>24</v>
      </c>
    </row>
    <row r="27" spans="1:9" x14ac:dyDescent="0.2">
      <c r="A27" s="50"/>
      <c r="B27" s="51" t="s">
        <v>41</v>
      </c>
      <c r="C27" s="52">
        <v>0</v>
      </c>
      <c r="D27" s="52">
        <v>0</v>
      </c>
      <c r="E27" s="52">
        <f t="shared" si="4"/>
        <v>0</v>
      </c>
      <c r="F27" s="52">
        <v>0</v>
      </c>
      <c r="G27" s="52">
        <v>0</v>
      </c>
      <c r="H27" s="52">
        <f t="shared" si="5"/>
        <v>0</v>
      </c>
      <c r="I27" s="22" t="s">
        <v>26</v>
      </c>
    </row>
    <row r="28" spans="1:9" ht="22.5" x14ac:dyDescent="0.2">
      <c r="A28" s="50"/>
      <c r="B28" s="51" t="s">
        <v>42</v>
      </c>
      <c r="C28" s="52">
        <v>0</v>
      </c>
      <c r="D28" s="52">
        <v>0</v>
      </c>
      <c r="E28" s="52">
        <f t="shared" si="4"/>
        <v>0</v>
      </c>
      <c r="F28" s="52">
        <v>0</v>
      </c>
      <c r="G28" s="52">
        <v>0</v>
      </c>
      <c r="H28" s="52">
        <f t="shared" si="5"/>
        <v>0</v>
      </c>
      <c r="I28" s="22" t="s">
        <v>30</v>
      </c>
    </row>
    <row r="29" spans="1:9" ht="22.5" x14ac:dyDescent="0.2">
      <c r="A29" s="50"/>
      <c r="B29" s="51" t="s">
        <v>31</v>
      </c>
      <c r="C29" s="52">
        <v>0</v>
      </c>
      <c r="D29" s="52">
        <v>0</v>
      </c>
      <c r="E29" s="52">
        <f t="shared" si="4"/>
        <v>0</v>
      </c>
      <c r="F29" s="52">
        <v>0</v>
      </c>
      <c r="G29" s="52">
        <v>0</v>
      </c>
      <c r="H29" s="52">
        <f t="shared" si="5"/>
        <v>0</v>
      </c>
      <c r="I29" s="22" t="s">
        <v>32</v>
      </c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 t="s">
        <v>35</v>
      </c>
    </row>
    <row r="31" spans="1:9" ht="41.25" customHeight="1" x14ac:dyDescent="0.2">
      <c r="A31" s="53" t="s">
        <v>43</v>
      </c>
      <c r="B31" s="54"/>
      <c r="C31" s="55">
        <f t="shared" ref="C31:H31" si="6">SUM(C32:C35)</f>
        <v>75371079.319999993</v>
      </c>
      <c r="D31" s="55">
        <f t="shared" si="6"/>
        <v>89852663.519999996</v>
      </c>
      <c r="E31" s="55">
        <f t="shared" si="6"/>
        <v>165223742.84</v>
      </c>
      <c r="F31" s="55">
        <f t="shared" si="6"/>
        <v>163504647.51000002</v>
      </c>
      <c r="G31" s="55">
        <f t="shared" si="6"/>
        <v>163503636.87</v>
      </c>
      <c r="H31" s="55">
        <f t="shared" si="6"/>
        <v>88132557.550000012</v>
      </c>
      <c r="I31" s="22" t="s">
        <v>35</v>
      </c>
    </row>
    <row r="32" spans="1:9" x14ac:dyDescent="0.2">
      <c r="A32" s="50"/>
      <c r="B32" s="51" t="s">
        <v>17</v>
      </c>
      <c r="C32" s="52">
        <v>0</v>
      </c>
      <c r="D32" s="52">
        <v>0</v>
      </c>
      <c r="E32" s="52">
        <f>C32+D32</f>
        <v>0</v>
      </c>
      <c r="F32" s="52">
        <v>0</v>
      </c>
      <c r="G32" s="52">
        <v>0</v>
      </c>
      <c r="H32" s="52">
        <f>G32-C32</f>
        <v>0</v>
      </c>
      <c r="I32" s="22" t="s">
        <v>18</v>
      </c>
    </row>
    <row r="33" spans="1:9" x14ac:dyDescent="0.2">
      <c r="A33" s="50"/>
      <c r="B33" s="51" t="s">
        <v>44</v>
      </c>
      <c r="C33" s="52">
        <v>0</v>
      </c>
      <c r="D33" s="52">
        <v>0</v>
      </c>
      <c r="E33" s="52">
        <f>C33+D33</f>
        <v>0</v>
      </c>
      <c r="F33" s="52">
        <v>0</v>
      </c>
      <c r="G33" s="52">
        <v>0</v>
      </c>
      <c r="H33" s="52">
        <f t="shared" ref="H33:H35" si="7">G33-C33</f>
        <v>0</v>
      </c>
      <c r="I33" s="22" t="s">
        <v>24</v>
      </c>
    </row>
    <row r="34" spans="1:9" x14ac:dyDescent="0.2">
      <c r="A34" s="50"/>
      <c r="B34" s="51" t="s">
        <v>45</v>
      </c>
      <c r="C34" s="52">
        <v>444000</v>
      </c>
      <c r="D34" s="52">
        <v>8706937.9100000001</v>
      </c>
      <c r="E34" s="52">
        <f>C34+D34</f>
        <v>9150937.9100000001</v>
      </c>
      <c r="F34" s="52">
        <v>7431842.5800000001</v>
      </c>
      <c r="G34" s="52">
        <v>7430831.9400000004</v>
      </c>
      <c r="H34" s="52">
        <f t="shared" si="7"/>
        <v>6986831.9400000004</v>
      </c>
      <c r="I34" s="22" t="s">
        <v>28</v>
      </c>
    </row>
    <row r="35" spans="1:9" ht="22.5" x14ac:dyDescent="0.2">
      <c r="A35" s="50"/>
      <c r="B35" s="51" t="s">
        <v>31</v>
      </c>
      <c r="C35" s="52">
        <v>74927079.319999993</v>
      </c>
      <c r="D35" s="52">
        <v>81145725.609999999</v>
      </c>
      <c r="E35" s="52">
        <f>C35+D35</f>
        <v>156072804.93000001</v>
      </c>
      <c r="F35" s="52">
        <v>156072804.93000001</v>
      </c>
      <c r="G35" s="52">
        <v>156072804.93000001</v>
      </c>
      <c r="H35" s="52">
        <f t="shared" si="7"/>
        <v>81145725.610000014</v>
      </c>
      <c r="I35" s="22" t="s">
        <v>32</v>
      </c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 t="s">
        <v>35</v>
      </c>
    </row>
    <row r="37" spans="1:9" x14ac:dyDescent="0.2">
      <c r="A37" s="56" t="s">
        <v>46</v>
      </c>
      <c r="B37" s="57"/>
      <c r="C37" s="55">
        <f t="shared" ref="C37:H37" si="8">SUM(C38)</f>
        <v>0</v>
      </c>
      <c r="D37" s="55">
        <f t="shared" si="8"/>
        <v>0</v>
      </c>
      <c r="E37" s="55">
        <f t="shared" si="8"/>
        <v>0</v>
      </c>
      <c r="F37" s="55">
        <f t="shared" si="8"/>
        <v>0</v>
      </c>
      <c r="G37" s="55">
        <f t="shared" si="8"/>
        <v>0</v>
      </c>
      <c r="H37" s="55">
        <f t="shared" si="8"/>
        <v>0</v>
      </c>
      <c r="I37" s="22" t="s">
        <v>35</v>
      </c>
    </row>
    <row r="38" spans="1:9" x14ac:dyDescent="0.2">
      <c r="A38" s="58"/>
      <c r="B38" s="51" t="s">
        <v>33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 t="s">
        <v>34</v>
      </c>
    </row>
    <row r="39" spans="1:9" x14ac:dyDescent="0.2">
      <c r="A39" s="58"/>
      <c r="B39" s="51"/>
      <c r="C39" s="52"/>
      <c r="D39" s="52"/>
      <c r="E39" s="52"/>
      <c r="F39" s="52"/>
      <c r="G39" s="52"/>
      <c r="H39" s="52"/>
      <c r="I39" s="22"/>
    </row>
    <row r="40" spans="1:9" x14ac:dyDescent="0.2">
      <c r="A40" s="58"/>
      <c r="B40" s="51"/>
      <c r="C40" s="52"/>
      <c r="D40" s="52"/>
      <c r="E40" s="52"/>
      <c r="F40" s="52"/>
      <c r="G40" s="52"/>
      <c r="H40" s="52"/>
      <c r="I40" s="22"/>
    </row>
    <row r="41" spans="1:9" x14ac:dyDescent="0.2">
      <c r="A41" s="59"/>
      <c r="B41" s="60" t="s">
        <v>36</v>
      </c>
      <c r="C41" s="61">
        <f>SUM(C37+C31+C21)</f>
        <v>75371079.319999993</v>
      </c>
      <c r="D41" s="61">
        <f t="shared" ref="D41:H41" si="9">SUM(D37+D31+D21)</f>
        <v>89852663.519999996</v>
      </c>
      <c r="E41" s="61">
        <f t="shared" si="9"/>
        <v>165223742.84</v>
      </c>
      <c r="F41" s="61">
        <f t="shared" si="9"/>
        <v>163504647.51000002</v>
      </c>
      <c r="G41" s="61">
        <f t="shared" si="9"/>
        <v>163503636.87</v>
      </c>
      <c r="H41" s="49">
        <f t="shared" si="9"/>
        <v>88132557.550000012</v>
      </c>
      <c r="I41" s="22" t="s">
        <v>35</v>
      </c>
    </row>
    <row r="42" spans="1:9" x14ac:dyDescent="0.2">
      <c r="A42" s="62"/>
      <c r="B42" s="35"/>
      <c r="C42" s="63"/>
      <c r="D42" s="63"/>
      <c r="E42" s="63"/>
      <c r="F42" s="38" t="s">
        <v>37</v>
      </c>
      <c r="G42" s="64"/>
      <c r="H42" s="65"/>
      <c r="I42" s="22" t="s">
        <v>35</v>
      </c>
    </row>
    <row r="43" spans="1:9" x14ac:dyDescent="0.2">
      <c r="B43" s="66" t="s">
        <v>47</v>
      </c>
    </row>
    <row r="44" spans="1:9" ht="22.5" x14ac:dyDescent="0.2">
      <c r="B44" s="67" t="s">
        <v>48</v>
      </c>
    </row>
    <row r="45" spans="1:9" x14ac:dyDescent="0.2">
      <c r="B45" s="68" t="s">
        <v>49</v>
      </c>
    </row>
    <row r="46" spans="1:9" ht="30.75" customHeight="1" x14ac:dyDescent="0.2">
      <c r="B46" s="69" t="s">
        <v>50</v>
      </c>
      <c r="C46" s="69"/>
      <c r="D46" s="69"/>
      <c r="E46" s="69"/>
      <c r="F46" s="69"/>
      <c r="G46" s="69"/>
      <c r="H46" s="69"/>
    </row>
    <row r="47" spans="1:9" x14ac:dyDescent="0.2">
      <c r="A47" s="70" t="s">
        <v>51</v>
      </c>
      <c r="B47" s="71"/>
      <c r="C47" s="72" t="s">
        <v>52</v>
      </c>
      <c r="D47" s="72"/>
      <c r="E47" s="72"/>
      <c r="F47" s="72"/>
      <c r="G47" s="72"/>
      <c r="H47" s="73" t="s">
        <v>3</v>
      </c>
      <c r="I47" s="74"/>
    </row>
    <row r="48" spans="1:9" ht="22.5" x14ac:dyDescent="0.2">
      <c r="A48" s="75"/>
      <c r="B48" s="76"/>
      <c r="C48" s="77" t="s">
        <v>4</v>
      </c>
      <c r="D48" s="78" t="s">
        <v>5</v>
      </c>
      <c r="E48" s="78" t="s">
        <v>6</v>
      </c>
      <c r="F48" s="78" t="s">
        <v>7</v>
      </c>
      <c r="G48" s="79" t="s">
        <v>8</v>
      </c>
      <c r="H48" s="80"/>
      <c r="I48" s="74"/>
    </row>
    <row r="49" spans="1:9" x14ac:dyDescent="0.2">
      <c r="A49" s="81"/>
      <c r="B49" s="82"/>
      <c r="C49" s="83" t="s">
        <v>9</v>
      </c>
      <c r="D49" s="84" t="s">
        <v>10</v>
      </c>
      <c r="E49" s="84" t="s">
        <v>53</v>
      </c>
      <c r="F49" s="84" t="s">
        <v>12</v>
      </c>
      <c r="G49" s="84" t="s">
        <v>13</v>
      </c>
      <c r="H49" s="84" t="s">
        <v>54</v>
      </c>
      <c r="I49" s="74"/>
    </row>
    <row r="50" spans="1:9" ht="12.75" x14ac:dyDescent="0.2">
      <c r="A50" s="85"/>
      <c r="B50" s="86"/>
      <c r="C50" s="87"/>
      <c r="D50" s="87"/>
      <c r="E50" s="87"/>
      <c r="F50" s="87"/>
      <c r="G50" s="87"/>
      <c r="H50" s="87"/>
      <c r="I50" s="74"/>
    </row>
    <row r="51" spans="1:9" x14ac:dyDescent="0.2">
      <c r="A51" s="88"/>
      <c r="B51" s="89"/>
      <c r="C51" s="90"/>
      <c r="D51" s="90"/>
      <c r="E51" s="90"/>
      <c r="F51" s="90"/>
      <c r="G51" s="90"/>
      <c r="H51" s="90"/>
      <c r="I51" s="74"/>
    </row>
    <row r="52" spans="1:9" x14ac:dyDescent="0.2">
      <c r="A52" s="91"/>
      <c r="B52" s="92"/>
      <c r="C52" s="93"/>
      <c r="D52" s="94"/>
      <c r="E52" s="94"/>
      <c r="F52" s="94"/>
      <c r="G52" s="94"/>
      <c r="H52" s="94"/>
      <c r="I52" s="74"/>
    </row>
    <row r="53" spans="1:9" x14ac:dyDescent="0.2">
      <c r="A53" s="95" t="s">
        <v>43</v>
      </c>
      <c r="B53" s="96"/>
      <c r="C53" s="97">
        <f t="shared" ref="C53:H53" si="10">SUM(C54:C54)</f>
        <v>387062138</v>
      </c>
      <c r="D53" s="98">
        <f t="shared" si="10"/>
        <v>120317861.62</v>
      </c>
      <c r="E53" s="98">
        <f t="shared" si="10"/>
        <v>507379999.62</v>
      </c>
      <c r="F53" s="98">
        <f t="shared" si="10"/>
        <v>507379999.60000002</v>
      </c>
      <c r="G53" s="98">
        <f t="shared" si="10"/>
        <v>504700646.31</v>
      </c>
      <c r="H53" s="98">
        <f t="shared" si="10"/>
        <v>117638508.31</v>
      </c>
      <c r="I53" s="74"/>
    </row>
    <row r="54" spans="1:9" x14ac:dyDescent="0.2">
      <c r="A54" s="91"/>
      <c r="B54" s="99"/>
      <c r="C54" s="93">
        <v>387062138</v>
      </c>
      <c r="D54" s="94">
        <v>120317861.62</v>
      </c>
      <c r="E54" s="94">
        <f t="shared" ref="E54" si="11">C54+D54</f>
        <v>507379999.62</v>
      </c>
      <c r="F54" s="94">
        <v>507379999.60000002</v>
      </c>
      <c r="G54" s="94">
        <v>504700646.31</v>
      </c>
      <c r="H54" s="100">
        <f t="shared" ref="H54" si="12">G54-C54</f>
        <v>117638508.31</v>
      </c>
      <c r="I54" s="74"/>
    </row>
    <row r="55" spans="1:9" x14ac:dyDescent="0.2">
      <c r="A55" s="101"/>
      <c r="B55" s="102" t="s">
        <v>36</v>
      </c>
      <c r="C55" s="103">
        <f>+C53</f>
        <v>387062138</v>
      </c>
      <c r="D55" s="103">
        <f t="shared" ref="D55:G55" si="13">+D53</f>
        <v>120317861.62</v>
      </c>
      <c r="E55" s="103">
        <f t="shared" si="13"/>
        <v>507379999.62</v>
      </c>
      <c r="F55" s="103">
        <f>+F53</f>
        <v>507379999.60000002</v>
      </c>
      <c r="G55" s="103">
        <f t="shared" si="13"/>
        <v>504700646.31</v>
      </c>
      <c r="H55" s="104">
        <f>+G55-C55</f>
        <v>117638508.31</v>
      </c>
      <c r="I55" s="74"/>
    </row>
    <row r="56" spans="1:9" x14ac:dyDescent="0.2">
      <c r="A56" s="105"/>
      <c r="B56" s="105"/>
      <c r="C56" s="106">
        <f t="shared" ref="C56:G56" si="14">+C55+C41</f>
        <v>462433217.31999999</v>
      </c>
      <c r="D56" s="106">
        <f t="shared" si="14"/>
        <v>210170525.13999999</v>
      </c>
      <c r="E56" s="106">
        <f t="shared" si="14"/>
        <v>672603742.46000004</v>
      </c>
      <c r="F56" s="106">
        <f t="shared" si="14"/>
        <v>670884647.11000001</v>
      </c>
      <c r="G56" s="106">
        <f t="shared" si="14"/>
        <v>668204283.18000007</v>
      </c>
      <c r="H56" s="106">
        <f>+H55+H41</f>
        <v>205771065.86000001</v>
      </c>
      <c r="I56" s="74"/>
    </row>
    <row r="57" spans="1:9" s="68" customFormat="1" x14ac:dyDescent="0.2">
      <c r="A57" s="66" t="s">
        <v>55</v>
      </c>
      <c r="B57" s="66"/>
      <c r="C57" s="66"/>
      <c r="D57" s="66"/>
      <c r="E57" s="66"/>
      <c r="F57" s="66"/>
      <c r="G57" s="66"/>
      <c r="H57" s="66"/>
      <c r="I57" s="107"/>
    </row>
    <row r="58" spans="1:9" s="68" customFormat="1" x14ac:dyDescent="0.2">
      <c r="A58" s="108" t="s">
        <v>56</v>
      </c>
      <c r="B58" s="109"/>
      <c r="C58" s="110"/>
      <c r="D58" s="110"/>
      <c r="E58" s="111"/>
      <c r="F58" s="111"/>
      <c r="G58" s="111"/>
    </row>
    <row r="59" spans="1:9" s="68" customFormat="1" x14ac:dyDescent="0.2">
      <c r="A59" s="112"/>
      <c r="B59" s="109"/>
      <c r="C59" s="110"/>
      <c r="D59" s="110"/>
      <c r="E59" s="110"/>
      <c r="F59" s="110"/>
      <c r="G59" s="110"/>
    </row>
    <row r="60" spans="1:9" s="68" customFormat="1" x14ac:dyDescent="0.2">
      <c r="A60" s="112"/>
      <c r="B60" s="66"/>
      <c r="C60" s="113"/>
      <c r="D60" s="113"/>
      <c r="E60" s="113"/>
      <c r="F60" s="113"/>
      <c r="G60" s="113"/>
    </row>
    <row r="61" spans="1:9" s="68" customFormat="1" x14ac:dyDescent="0.2">
      <c r="A61" s="112"/>
      <c r="B61" s="114"/>
      <c r="C61" s="112"/>
      <c r="D61" s="112"/>
      <c r="E61" s="115"/>
      <c r="F61" s="115"/>
      <c r="G61" s="115"/>
    </row>
    <row r="62" spans="1:9" s="68" customFormat="1" x14ac:dyDescent="0.2">
      <c r="A62" s="112"/>
      <c r="B62" s="116" t="s">
        <v>57</v>
      </c>
      <c r="C62" s="66"/>
      <c r="D62" s="66"/>
      <c r="E62" s="117" t="s">
        <v>58</v>
      </c>
      <c r="F62" s="117"/>
      <c r="G62" s="117"/>
    </row>
    <row r="63" spans="1:9" s="68" customFormat="1" x14ac:dyDescent="0.2">
      <c r="A63" s="112"/>
      <c r="B63" s="116" t="s">
        <v>59</v>
      </c>
      <c r="C63" s="66"/>
      <c r="D63" s="66"/>
      <c r="E63" s="118" t="s">
        <v>60</v>
      </c>
      <c r="F63" s="118"/>
      <c r="G63" s="118"/>
    </row>
    <row r="64" spans="1:9" s="68" customFormat="1" x14ac:dyDescent="0.2"/>
    <row r="65" s="68" customFormat="1" x14ac:dyDescent="0.2"/>
  </sheetData>
  <sheetProtection formatCells="0" formatColumns="0" formatRows="0" insertRows="0" autoFilter="0"/>
  <mergeCells count="15">
    <mergeCell ref="E62:G62"/>
    <mergeCell ref="E63:G63"/>
    <mergeCell ref="A31:B31"/>
    <mergeCell ref="B46:H46"/>
    <mergeCell ref="A47:B49"/>
    <mergeCell ref="C47:G47"/>
    <mergeCell ref="H47:H48"/>
    <mergeCell ref="A53:B53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2020-02-11T17:03:39Z</dcterms:created>
  <dcterms:modified xsi:type="dcterms:W3CDTF">2020-02-11T17:04:23Z</dcterms:modified>
</cp:coreProperties>
</file>