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1-contable/excel/"/>
    </mc:Choice>
  </mc:AlternateContent>
  <xr:revisionPtr revIDLastSave="0" documentId="8_{C9FBA845-BE39-48A9-8E99-52A72F9614F3}" xr6:coauthVersionLast="47" xr6:coauthVersionMax="47" xr10:uidLastSave="{00000000-0000-0000-0000-000000000000}"/>
  <bookViews>
    <workbookView xWindow="-120" yWindow="-120" windowWidth="29040" windowHeight="15840" xr2:uid="{6198289F-B1D5-4A5E-B6CD-0F18A6FB1F44}"/>
  </bookViews>
  <sheets>
    <sheet name="Notas P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'Notas PE '!$B$2:$J$517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_xlnm.Print_Titles" localSheetId="0">'Notas PE '!$2:$5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N20" i="1" s="1"/>
  <c r="L24" i="1"/>
  <c r="L30" i="1"/>
  <c r="J45" i="1"/>
  <c r="L45" i="1"/>
  <c r="N45" i="1"/>
  <c r="J60" i="1"/>
  <c r="N60" i="1" s="1"/>
  <c r="J68" i="1"/>
  <c r="N68" i="1"/>
  <c r="J85" i="1"/>
  <c r="L92" i="1"/>
  <c r="J106" i="1"/>
  <c r="N106" i="1" s="1"/>
  <c r="J115" i="1"/>
  <c r="J123" i="1"/>
  <c r="N123" i="1"/>
  <c r="J141" i="1"/>
  <c r="N141" i="1"/>
  <c r="J171" i="1"/>
  <c r="J187" i="1"/>
  <c r="J205" i="1"/>
  <c r="J170" i="1" s="1"/>
  <c r="N170" i="1" s="1"/>
  <c r="J218" i="1"/>
  <c r="J219" i="1"/>
  <c r="N219" i="1"/>
  <c r="J225" i="1"/>
  <c r="N225" i="1"/>
  <c r="J238" i="1"/>
  <c r="J234" i="1" s="1"/>
  <c r="N234" i="1" s="1"/>
  <c r="J244" i="1"/>
  <c r="J248" i="1"/>
  <c r="J261" i="1"/>
  <c r="J262" i="1"/>
  <c r="J269" i="1"/>
  <c r="J279" i="1"/>
  <c r="J290" i="1"/>
  <c r="J293" i="1"/>
  <c r="J296" i="1"/>
  <c r="J299" i="1"/>
  <c r="J289" i="1" s="1"/>
  <c r="J304" i="1"/>
  <c r="J308" i="1"/>
  <c r="J311" i="1"/>
  <c r="J313" i="1"/>
  <c r="J319" i="1"/>
  <c r="J323" i="1"/>
  <c r="J322" i="1" s="1"/>
  <c r="J326" i="1"/>
  <c r="J329" i="1"/>
  <c r="J333" i="1"/>
  <c r="J332" i="1" s="1"/>
  <c r="J336" i="1"/>
  <c r="J339" i="1"/>
  <c r="J342" i="1"/>
  <c r="J344" i="1"/>
  <c r="J347" i="1"/>
  <c r="J348" i="1"/>
  <c r="J357" i="1"/>
  <c r="J360" i="1"/>
  <c r="J366" i="1"/>
  <c r="J368" i="1"/>
  <c r="J370" i="1"/>
  <c r="J381" i="1"/>
  <c r="J380" i="1" s="1"/>
  <c r="J397" i="1"/>
  <c r="N397" i="1"/>
  <c r="I410" i="1"/>
  <c r="N410" i="1" s="1"/>
  <c r="J410" i="1"/>
  <c r="J415" i="1"/>
  <c r="N415" i="1"/>
  <c r="J422" i="1"/>
  <c r="N422" i="1" s="1"/>
  <c r="J431" i="1"/>
  <c r="I442" i="1"/>
  <c r="J442" i="1"/>
  <c r="L449" i="1"/>
  <c r="I452" i="1"/>
  <c r="N452" i="1" s="1"/>
  <c r="J452" i="1"/>
  <c r="N458" i="1"/>
  <c r="J459" i="1"/>
  <c r="J470" i="1" s="1"/>
  <c r="N470" i="1" s="1"/>
  <c r="J466" i="1"/>
  <c r="O475" i="1"/>
  <c r="J476" i="1"/>
  <c r="N479" i="1"/>
  <c r="N480" i="1"/>
  <c r="N489" i="1"/>
  <c r="J498" i="1"/>
  <c r="N498" i="1" s="1"/>
  <c r="J506" i="1"/>
  <c r="N506" i="1"/>
  <c r="J260" i="1" l="1"/>
  <c r="N260" i="1" s="1"/>
  <c r="J437" i="1"/>
  <c r="N437" i="1" s="1"/>
  <c r="J92" i="1"/>
  <c r="N92" i="1" s="1"/>
</calcChain>
</file>

<file path=xl/sharedStrings.xml><?xml version="1.0" encoding="utf-8"?>
<sst xmlns="http://schemas.openxmlformats.org/spreadsheetml/2006/main" count="568" uniqueCount="418">
  <si>
    <t xml:space="preserve">         Director Administrativo</t>
  </si>
  <si>
    <t xml:space="preserve">               Director General </t>
  </si>
  <si>
    <t>C.P. Cecilio Zamarripa Aguirre</t>
  </si>
  <si>
    <t xml:space="preserve">        Ing. Pedro Peredo Medina</t>
  </si>
  <si>
    <t>___________________________</t>
  </si>
  <si>
    <t>____________________________</t>
  </si>
  <si>
    <t>NO APLICA</t>
  </si>
  <si>
    <t>Total</t>
  </si>
  <si>
    <t xml:space="preserve">Saldo Final </t>
  </si>
  <si>
    <t>Saldo Inicial</t>
  </si>
  <si>
    <t>Nombre de la Cuenta</t>
  </si>
  <si>
    <t>Cuenta</t>
  </si>
  <si>
    <t>Avales y garantías</t>
  </si>
  <si>
    <t>c) Notas de memoria (Cuentas de Orden)</t>
  </si>
  <si>
    <t>EA</t>
  </si>
  <si>
    <t>4. Total de Gasto Contable (4 = 1 - 2 + 3)</t>
  </si>
  <si>
    <t>Otros Gastos Contables No Presupuestarios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</si>
  <si>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</si>
  <si>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</si>
  <si>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</si>
  <si>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</si>
  <si>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</si>
  <si>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</si>
  <si>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</si>
  <si>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Presupuestarios No Contables</t>
  </si>
  <si>
    <t>2.21</t>
  </si>
  <si>
    <t>Adeudos de Ejercicios Fiscales Anteriores (ADEFAS)</t>
  </si>
  <si>
    <t>2.20</t>
  </si>
  <si>
    <t>Amortización de la Deuda Pública</t>
  </si>
  <si>
    <t>2.19</t>
  </si>
  <si>
    <t>Provisiones para Contingencias y Otras Erogaciones Especiales</t>
  </si>
  <si>
    <t>2.18</t>
  </si>
  <si>
    <t>Inversiones en Fideicomisos, Mandatos y Otros Análogos</t>
  </si>
  <si>
    <t>2.17</t>
  </si>
  <si>
    <t>Concesión de Préstamos</t>
  </si>
  <si>
    <t>2.16</t>
  </si>
  <si>
    <t>Compra de Títulos y Valores</t>
  </si>
  <si>
    <t>2.15</t>
  </si>
  <si>
    <t>Acciones y Participaciones de Capital</t>
  </si>
  <si>
    <t>2.14</t>
  </si>
  <si>
    <t>EAEPE</t>
  </si>
  <si>
    <t>Obra Pública en Bienes Propios</t>
  </si>
  <si>
    <t>2.13</t>
  </si>
  <si>
    <t>Obra Pública en Bienes de Dominio Público</t>
  </si>
  <si>
    <t>2.12</t>
  </si>
  <si>
    <t>Activos Intangibles</t>
  </si>
  <si>
    <t>2.11</t>
  </si>
  <si>
    <t>Bienes Inmuebles</t>
  </si>
  <si>
    <t>2.10</t>
  </si>
  <si>
    <t>Activos Biológicos</t>
  </si>
  <si>
    <t>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</si>
  <si>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</si>
  <si>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</si>
  <si>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</si>
  <si>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</si>
  <si>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</si>
  <si>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Materiales y Suministros</t>
  </si>
  <si>
    <t>Materias Primas y Materiales de Producción y Comercialización</t>
  </si>
  <si>
    <t>2. Menos Egresos Presupuestarios No Contables</t>
  </si>
  <si>
    <t xml:space="preserve">ES EL TOTAL DEL DEVENGADO EN Cadmon </t>
  </si>
  <si>
    <t>1. Total de Egresos Presupuestarios</t>
  </si>
  <si>
    <t>Parcial</t>
  </si>
  <si>
    <t>Nombre</t>
  </si>
  <si>
    <t>Conciliación entre los egresos presupuestarios y los gastos contables</t>
  </si>
  <si>
    <t>4. Ingresos Contables (4 = 1 + 2 - 3)</t>
  </si>
  <si>
    <t>Otros Ingresos Presupuestarios No Contables</t>
  </si>
  <si>
    <t>Ingresos Derivados de Financiamientos</t>
  </si>
  <si>
    <t>Aprovechamientos Patrimoniales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</si>
  <si>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</si>
  <si>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</si>
  <si>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</si>
  <si>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</si>
  <si>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</si>
  <si>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</si>
  <si>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</si>
  <si>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2. Más Ingresos Contables No Presupuestarios</t>
  </si>
  <si>
    <t>EAI DEVENGADO</t>
  </si>
  <si>
    <t>1. Total de Ingresos Presupuestarios</t>
  </si>
  <si>
    <t>Conciliación entre los ingresos presupuestarios y contables</t>
  </si>
  <si>
    <t>Inversión pública no capitalizable</t>
  </si>
  <si>
    <t>Inversión pública</t>
  </si>
  <si>
    <t>Otros gastos varios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</si>
  <si>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</si>
  <si>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</si>
  <si>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</si>
  <si>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</si>
  <si>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Estimaciones, depreciaciones, deterioros, obsolescencia y amortizaciones</t>
  </si>
  <si>
    <t>Otros gastos y pérdidas extraordinarias</t>
  </si>
  <si>
    <t>Conciliación del flujo de efectivo</t>
  </si>
  <si>
    <t>ESF</t>
  </si>
  <si>
    <t>Otros Activos Intangibles</t>
  </si>
  <si>
    <t>Licencias</t>
  </si>
  <si>
    <t>Concesiones y Franquicias</t>
  </si>
  <si>
    <t>Patentes, Marcas y Derechos</t>
  </si>
  <si>
    <t>Software</t>
  </si>
  <si>
    <t>Colecciones, Obras de Arte y Objetos Valiosos</t>
  </si>
  <si>
    <t>Bienes Muebles</t>
  </si>
  <si>
    <t>Otros Bienes Inmuebles</t>
  </si>
  <si>
    <t>Construcciones en Proceso en Bienes Propios</t>
  </si>
  <si>
    <t>Construcciones en Proceso en Bienes de Dominio Público</t>
  </si>
  <si>
    <t>Infraestructura</t>
  </si>
  <si>
    <t>Edificios No Habitacionales</t>
  </si>
  <si>
    <t>Terrenos</t>
  </si>
  <si>
    <t>Bienes Inmuebles, Infraestructura y Construcciones en Proceso</t>
  </si>
  <si>
    <t>Adquisición bienes muebles e inmuebles</t>
  </si>
  <si>
    <t>Otros Efectivos y Equivalentes</t>
  </si>
  <si>
    <t>Depósitos de Fondos de Terceros en Garantía y/o Administración</t>
  </si>
  <si>
    <t>Fondos con Afectación Específica</t>
  </si>
  <si>
    <t>Inversiones Temporales (Hasta 3 meses)</t>
  </si>
  <si>
    <t>Bancos/Dependencias y otros</t>
  </si>
  <si>
    <t>Bancos/Tesorería</t>
  </si>
  <si>
    <t>Efectivo</t>
  </si>
  <si>
    <t>Al 30 de Junio</t>
  </si>
  <si>
    <t>Flujo de efectivo</t>
  </si>
  <si>
    <t>IV) Notas al Estado de Flujos de Efectivo</t>
  </si>
  <si>
    <t>EVHP</t>
  </si>
  <si>
    <t>Rectificaciones de Resultados de Ejercicios Anteriores</t>
  </si>
  <si>
    <t>Reservas</t>
  </si>
  <si>
    <t>Revalúos</t>
  </si>
  <si>
    <t>Resultados de Ejercicios Anteriores</t>
  </si>
  <si>
    <t>Resultados del Ejercicio: (Ahorro/ Desahorro)</t>
  </si>
  <si>
    <t>Actualizaciones de la Hacienda Pública/Patrimonio</t>
  </si>
  <si>
    <t>Donaciones de Capital</t>
  </si>
  <si>
    <t>Aportaciones</t>
  </si>
  <si>
    <t>Importe</t>
  </si>
  <si>
    <t>Hacienda Pública/Patrimonio Contribuido</t>
  </si>
  <si>
    <t>III) Notas al Estado de Variación en la Hacienda Pública</t>
  </si>
  <si>
    <t>Construcción en Bienes no Capitalizable</t>
  </si>
  <si>
    <t>Inversión Pública no Capitalizable</t>
  </si>
  <si>
    <t>INVERSIÓN PÚBLICA</t>
  </si>
  <si>
    <t>Otros Gastos Varios</t>
  </si>
  <si>
    <t>Diferencias por Reestructuración de Deuda Pública Negativas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</si>
  <si>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</si>
  <si>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</si>
  <si>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</si>
  <si>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</t>
  </si>
  <si>
    <t>Bonificaciones y Descuentos Otorgados</t>
  </si>
  <si>
    <t>Pérdidas por Responsabilidades</t>
  </si>
  <si>
    <t>Gastos de Ejercicios Anteriores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</si>
  <si>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</si>
  <si>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</si>
  <si>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</si>
  <si>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</si>
  <si>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</si>
  <si>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</si>
  <si>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</si>
  <si>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Provisiones de Pasivos a Largo Plazo</t>
  </si>
  <si>
    <t>Provisiones de Pasivos a Corto Plazo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</si>
  <si>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</si>
  <si>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</si>
  <si>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</si>
  <si>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</si>
  <si>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</si>
  <si>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</si>
  <si>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</si>
  <si>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</si>
  <si>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OTROS GASTOS Y PERDIDAS EXTRAORDINARIAS</t>
  </si>
  <si>
    <t>Apoyo Financieros a Ahorradores y Deudores del Sistema Financiero Nacional</t>
  </si>
  <si>
    <t>Apoyos Financieros a Intermediarios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</si>
  <si>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</si>
  <si>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</si>
  <si>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</si>
  <si>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</si>
  <si>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</si>
  <si>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</si>
  <si>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</si>
  <si>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</si>
  <si>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</si>
  <si>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</si>
  <si>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</si>
  <si>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PUBLICA</t>
  </si>
  <si>
    <t>Convenios de Descentralización y Otros</t>
  </si>
  <si>
    <t>Convenios de Reasignación</t>
  </si>
  <si>
    <t>Convenios</t>
  </si>
  <si>
    <t>Aportaciones de las Entidades Federativas a los Municipios</t>
  </si>
  <si>
    <t>Aportaciones de la Federación a Entidades Federativas y Municipios</t>
  </si>
  <si>
    <t>Participaciones de las Entidades Federativas a los Municipios</t>
  </si>
  <si>
    <t>Participaciones de la Federación a Entidades Federativas y Municipios</t>
  </si>
  <si>
    <t>Participaciones</t>
  </si>
  <si>
    <t>PARTICIPACIONES Y APORTACIONES</t>
  </si>
  <si>
    <t>Transferencias al Sector Privado Externo</t>
  </si>
  <si>
    <t>Transferencias al Exterior a Gobiernos Extranjeros y Organismos Internacionales</t>
  </si>
  <si>
    <t>Transferencias al Exterior</t>
  </si>
  <si>
    <t>Donativos Internacionales</t>
  </si>
  <si>
    <t xml:space="preserve"> </t>
  </si>
  <si>
    <t>Donativos a Fideicomiso, Mandatos y Contratos Análogos Estatales</t>
  </si>
  <si>
    <t>Donativos a Fideicomiso, Mandatos y Contratos Análogos Privados</t>
  </si>
  <si>
    <t>Donativos a Entidades Federativas y Municipios</t>
  </si>
  <si>
    <t>Donativos a Instituciones sin Fines de Lucro</t>
  </si>
  <si>
    <t>Donativos</t>
  </si>
  <si>
    <t>Transferencias por Obligaciones de Ley</t>
  </si>
  <si>
    <t>Transferencias a la Seguridad Social</t>
  </si>
  <si>
    <t>Transferencias a Fideicomisos, Mandatos y Contratos Análogos a Entidades Paraestatales</t>
  </si>
  <si>
    <t>Transferencias a Fideicomisos, Mandatos y Contratos Análogos al Gobierno</t>
  </si>
  <si>
    <t>Transferencias a Fideicomisos, Mandatos y Contratos Análogos</t>
  </si>
  <si>
    <t>Otras Pensiones y Jubilaciones</t>
  </si>
  <si>
    <t>Jubilaciones</t>
  </si>
  <si>
    <t>Pensiones</t>
  </si>
  <si>
    <t>Pensiones y Jubilaciones</t>
  </si>
  <si>
    <t>Ayudas Sociales por Desastres Naturales y Otros Siniestros</t>
  </si>
  <si>
    <t>Ayudas Sociales a Instituciones</t>
  </si>
  <si>
    <t>Becas</t>
  </si>
  <si>
    <t>Ayudas Sociales a Personas</t>
  </si>
  <si>
    <t>Ayudas Sociales</t>
  </si>
  <si>
    <t>Subvenciones</t>
  </si>
  <si>
    <t>Subsidios</t>
  </si>
  <si>
    <t>Subsidios y Subvenciones</t>
  </si>
  <si>
    <t>Transferencias a Entidades Federativas y Municipios</t>
  </si>
  <si>
    <t>Transferencias a Entidades Paraestatales</t>
  </si>
  <si>
    <t>Transferencias al Resto del Sector Público</t>
  </si>
  <si>
    <t>Transferencias Internas al Sector Público</t>
  </si>
  <si>
    <t>Asignaciones al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</si>
  <si>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</si>
  <si>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</si>
  <si>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</si>
  <si>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</si>
  <si>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</si>
  <si>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</si>
  <si>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</si>
  <si>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</si>
  <si>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</si>
  <si>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</si>
  <si>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</si>
  <si>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</si>
  <si>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</si>
  <si>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</si>
  <si>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</si>
  <si>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</si>
  <si>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</si>
  <si>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</si>
  <si>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Alimentos y Utensilios</t>
  </si>
  <si>
    <t>Materiales de Administración, Emisión de Documentos y Artículos Oficiales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</si>
  <si>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</si>
  <si>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</si>
  <si>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</si>
  <si>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</si>
  <si>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</si>
  <si>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</si>
  <si>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</si>
  <si>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</si>
  <si>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GASTOS Y OTRAS PERDIDAS</t>
  </si>
  <si>
    <t>Gastos y otras pérdidas</t>
  </si>
  <si>
    <t>Gastos</t>
  </si>
  <si>
    <t>Diferencias por Reestructuración de Deuda Pública a Favor</t>
  </si>
  <si>
    <t>Utilidades por Participación Patrimonial</t>
  </si>
  <si>
    <t>Diferencias de Cotizaciones a Favor en Valores Negociables</t>
  </si>
  <si>
    <t>Diferencias por Tipo de Cambio a Favor</t>
  </si>
  <si>
    <t>Bonificaciones y Descuentos Obtenidos</t>
  </si>
  <si>
    <t>Incremento por Variación de Almacén de Materias Primas, Materiales y Suministros de Consumo</t>
  </si>
  <si>
    <t>Incremento por Variación de Inventarios de Materias Primas, Materiales y Suministros para Producción</t>
  </si>
  <si>
    <t>Incremento por Variación de Inventarios de Mercancías en Proceso de Elaboración</t>
  </si>
  <si>
    <t>Incremento por Variación de Inventarios de Mercancías Terminadas</t>
  </si>
  <si>
    <t>Incremento por Variación de Inventarios de Mercancías para Venta</t>
  </si>
  <si>
    <t>Incremento por Variación de Inventarios</t>
  </si>
  <si>
    <t>Otros Ingresos Financieros</t>
  </si>
  <si>
    <t>Intereses Ganados de Títulos, Valores y demás Instrumentos Financieros</t>
  </si>
  <si>
    <t>OTROS INGRESOS Y BENEFICIOS</t>
  </si>
  <si>
    <t>Otros Ingresos y Benenficios</t>
  </si>
  <si>
    <t>Transferencias del Fondo Mexicano del Petróleo para la Estabilización y el Desarrollo</t>
  </si>
  <si>
    <t>Transferencias Internas y Asignaciones del Sector Público</t>
  </si>
  <si>
    <t>Transferencias, Asignaciones, Subsidios y Otras ayudas</t>
  </si>
  <si>
    <t>Fondos Distintos de Aportaciones</t>
  </si>
  <si>
    <t>Incentivos derivados de la Colaboración Fiscal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</si>
  <si>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</si>
  <si>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</si>
  <si>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</si>
  <si>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</si>
  <si>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</si>
  <si>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</si>
  <si>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</si>
  <si>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</si>
  <si>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</si>
  <si>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</si>
  <si>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</si>
  <si>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 y Prestación de Servicios</t>
  </si>
  <si>
    <t>Otros Aprovechamientos</t>
  </si>
  <si>
    <t>Accesorios</t>
  </si>
  <si>
    <t>Aprovechamientos no Comprendidos en la Ley de Ingresos Vigente, Causados en Ejercicios Fiscales Anteriores Pendientes de Liquidación o Pago</t>
  </si>
  <si>
    <t>Aprovechamientos Provenientes de Obras Públicas</t>
  </si>
  <si>
    <t>Reintegros</t>
  </si>
  <si>
    <t>Indemnizaciones</t>
  </si>
  <si>
    <t>Multas</t>
  </si>
  <si>
    <t>Incentivos Derivados de la Colaboración Fiscal</t>
  </si>
  <si>
    <t>Aprovechamientos</t>
  </si>
  <si>
    <t>Productos no Comprendidos en la Ley de Ingresos Vigente, Causados en Ejercicios Fiscales Anteriores Pendientes de Liquidación o Pago</t>
  </si>
  <si>
    <t>Productos Derivados del Uso y Aprovechamiento de Bienes No Sujetos a Régimen de Dominio Público</t>
  </si>
  <si>
    <t>Productos</t>
  </si>
  <si>
    <t>Otros Derechos</t>
  </si>
  <si>
    <t>Derechos no Comprendidos en la Ley de Ingresos Vigente, Causados en Ejercicios Fiscales Anteriores Pendientes de Liquidación o Pago</t>
  </si>
  <si>
    <t>Derechos por Prestación de Servicios</t>
  </si>
  <si>
    <t>Derechos por el Uso, Goce, Aprovechamiento o Explotación de Bienes del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</si>
  <si>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</si>
  <si>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</si>
  <si>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</si>
  <si>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</si>
  <si>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Otras Cuotas y Aportaciones para la Seguridad Social</t>
  </si>
  <si>
    <t>Accesorios de Cuotas y Aportaciones de Seguridad Social</t>
  </si>
  <si>
    <t>Cuotas de Ahorro para el Retiro</t>
  </si>
  <si>
    <t>Cuotas para la Seguridad Social</t>
  </si>
  <si>
    <t>Aportaciones para Fondos de Vivienda</t>
  </si>
  <si>
    <t>Cuotas y Aportaciones de Seguridad Social</t>
  </si>
  <si>
    <t>Otros Impuestos</t>
  </si>
  <si>
    <t>Impuestos no Comprendidos en la Ley de Ingresos Vigente, Causados en Ejercicios Fiscales Anteriores Pendientes de Liquidación o Pago</t>
  </si>
  <si>
    <t>Impuestos Sobre Nóminas y Asimilables</t>
  </si>
  <si>
    <t>Impuestos Sobre la Producción, el Consumo y las Transacciones</t>
  </si>
  <si>
    <t>Impuestos Sobre el Patrimonio</t>
  </si>
  <si>
    <t>Impuestos Sobre los Ingresos</t>
  </si>
  <si>
    <t>Impuestos</t>
  </si>
  <si>
    <t>Ingresos de Gestión</t>
  </si>
  <si>
    <t xml:space="preserve">Ingreso </t>
  </si>
  <si>
    <t>II) Notas al Estado de Actividades</t>
  </si>
  <si>
    <t>Otros Pasivos Diferidos a Largo Plazo</t>
  </si>
  <si>
    <t>Intereses Cobrados por Adelantado a Largo Plazo</t>
  </si>
  <si>
    <t>Créditos Diferidos a Largo Plazo</t>
  </si>
  <si>
    <t>Pasivos Diferidos a Largo Plazo</t>
  </si>
  <si>
    <t>Otros Pasivos Circulantes</t>
  </si>
  <si>
    <t>Otros Pasivos Diferidos a Corto Plazo</t>
  </si>
  <si>
    <t>Valores y Bienes en Garantía a Largo Plazo</t>
  </si>
  <si>
    <t>Otros Fondos de Terceros en Garantía y/o Administración a Largo Plazo</t>
  </si>
  <si>
    <t>Fondos de Fideicomisos, Mandatos y Contratos Análogos a Largo Plazo</t>
  </si>
  <si>
    <t>Fondos Contingentes a Largo Plazo</t>
  </si>
  <si>
    <t>Fondos en Administración a Largo Plazo</t>
  </si>
  <si>
    <t>Fondos en Garantía a Largo Plazo</t>
  </si>
  <si>
    <t>Fondos y Bienes de Terceros en Garantía y/o Administración a Largo Plazo</t>
  </si>
  <si>
    <t>Valores y Bienes en Garantía a Corto Plazo</t>
  </si>
  <si>
    <t>Otros Fondos de Terceros en Garantía y/o Administración a Corto Plazo</t>
  </si>
  <si>
    <t>Fondos de Fideicomisos, Mandatos y Contratos Análogos a Corto Plazo</t>
  </si>
  <si>
    <t>Fondos Contingentes a Corto Plazo</t>
  </si>
  <si>
    <t>Fondos en Administración a Corto Plazo</t>
  </si>
  <si>
    <t>Fondos en Garantía a Corto Plazo</t>
  </si>
  <si>
    <t>Fondos y Bienes de Terceros en Garantía y/o Administración a Corto Plazo</t>
  </si>
  <si>
    <t xml:space="preserve"> Fondos y Bienes de Terceros</t>
  </si>
  <si>
    <t>Otros Documentos por Pagar a Corto Plazo</t>
  </si>
  <si>
    <t>Documentos con Contratistas por Obras Públicas por Pagar a Corto Plazo</t>
  </si>
  <si>
    <t>Documentos Comerciales por Pagar a Corto Plazo</t>
  </si>
  <si>
    <t>Documentos por Pagar a Corto Plazo</t>
  </si>
  <si>
    <t>Otras cuentas por pagar a corto plazo</t>
  </si>
  <si>
    <t>Devoluciones de la Ley de Ingresos por Pagar a Corto Plazo</t>
  </si>
  <si>
    <t>Retenciones y contribuciones por pagar a corto plazo</t>
  </si>
  <si>
    <t>Intereses, Comisiones y Otros Gastos de la Deuda Pública por Pagar a Corto Plazo</t>
  </si>
  <si>
    <t>Transferencias Otorgadas por Pagar a Corto Plazo</t>
  </si>
  <si>
    <t>Participaciones y aportaciones por pagar a corto plazo</t>
  </si>
  <si>
    <t>Contratistas por obras públicas por pagar a corto plazo</t>
  </si>
  <si>
    <t>Proveedores por pagar a corto plazo</t>
  </si>
  <si>
    <t>Servicios personales por pagar a corto plazo</t>
  </si>
  <si>
    <t>Cuentas por Pagar a Corto Plazo</t>
  </si>
  <si>
    <t>Cuentas por pagar a Corto Plazo</t>
  </si>
  <si>
    <t>Pasivo</t>
  </si>
  <si>
    <t>Bienes en Comodato</t>
  </si>
  <si>
    <t>Bienes en Arrendamiento Financiero</t>
  </si>
  <si>
    <t>Bienes en Concesión</t>
  </si>
  <si>
    <t>Otros Activos no Circulantes</t>
  </si>
  <si>
    <t xml:space="preserve">ESF-11 OTROS ACTIVOS </t>
  </si>
  <si>
    <t>Adquisición con Fondos de Terceros</t>
  </si>
  <si>
    <t>Bienes Derivados de Embargos, Decomisos, Aseguramientos y Dación en Pago</t>
  </si>
  <si>
    <t>Bienes en Garantía (excluye depósitos de fondos</t>
  </si>
  <si>
    <t>Valores en Garantía</t>
  </si>
  <si>
    <t>Otros Activos Circulantes</t>
  </si>
  <si>
    <t>Estimación por Deterioro de Inventarios</t>
  </si>
  <si>
    <t>Estimaciones para Cuentas Incobrables por Derechos a Recibir Efectivo o Equivalentes</t>
  </si>
  <si>
    <t>Estimación por Pérdida o Deterioro de Activos Circulantes</t>
  </si>
  <si>
    <t>Estimaciones y Deterioros</t>
  </si>
  <si>
    <t>Otros activos diferidos</t>
  </si>
  <si>
    <t>Beneficios al Retiro de Empleados Pagados por Adelantado</t>
  </si>
  <si>
    <t>Anticipos a Largo Plazo</t>
  </si>
  <si>
    <t>Gastos Pagados por Adelantado a Largo Plazo</t>
  </si>
  <si>
    <t>Derechos Sobre Bienes en Régimen de Arrendamiento Financiero</t>
  </si>
  <si>
    <t>Estudios, Formulación y Evaluación de Proyectos</t>
  </si>
  <si>
    <t>Activos Diferidos</t>
  </si>
  <si>
    <t>Amortización acumulada de activos intangibles</t>
  </si>
  <si>
    <t>Depreciación acumulada de bienes muebles</t>
  </si>
  <si>
    <t>Maquinaria, Otros Equipos y Herramientas</t>
  </si>
  <si>
    <t>Bienes muebles</t>
  </si>
  <si>
    <t>Edificios no Habitacionales</t>
  </si>
  <si>
    <t>Viviendas</t>
  </si>
  <si>
    <t>Bienes inmuebles, infraestructura y construcciones en proceso</t>
  </si>
  <si>
    <t>Bienes muebles, inmuebles e intangibles</t>
  </si>
  <si>
    <t>Participaciones y aportaciones de capital</t>
  </si>
  <si>
    <t>Fideicomisos, Mandatos y Contratos análogos</t>
  </si>
  <si>
    <t>Títulos y valores a largo plazo</t>
  </si>
  <si>
    <t>Inversiones financieras</t>
  </si>
  <si>
    <t>El poder ejecutivo del Estado, no reporta saldo en las cuentas de inventarios</t>
  </si>
  <si>
    <t>Bienes disponibles para su consumo (Inventarios)</t>
  </si>
  <si>
    <t>Prestamos otorgados a largo plazo</t>
  </si>
  <si>
    <t>Deudores diversos a largo plazo</t>
  </si>
  <si>
    <t>Almacén de Materiales y Suministros de Consumo</t>
  </si>
  <si>
    <t>Almacenes</t>
  </si>
  <si>
    <t>Bienes en Tránsito</t>
  </si>
  <si>
    <t>Inventario de Materias Primas, Materiales y Suministros para Producción</t>
  </si>
  <si>
    <t>Inventario de Mercancías en Proceso de Elaboración</t>
  </si>
  <si>
    <t>Inventario de Mercancías Terminadas</t>
  </si>
  <si>
    <t>Inventario de Mercancías para Venta</t>
  </si>
  <si>
    <t>Inventarios</t>
  </si>
  <si>
    <t>Otros Derechos a Recibir Bienes o Servicios a Corto Plazo</t>
  </si>
  <si>
    <t>Anticipo a Contratistas por Obras Públicas a Corto Plazo</t>
  </si>
  <si>
    <t>Anticipo a Proveedores por Adquisición de Bienes Intangibles a Corto Plazo</t>
  </si>
  <si>
    <t>Anticipo a Proveedores por Adquisición de Bienes Inmuebles y Muebles a Corto Plazo</t>
  </si>
  <si>
    <t>Anticipo a Proveedores por Adquisición de Bienes y Prestación 
de Servicios a Corto Plazo</t>
  </si>
  <si>
    <t>Otros Derechos a Recibir Efectivo o Equivalentes a Corto Plazo</t>
  </si>
  <si>
    <t>Prestamos otorgados a corto plazo</t>
  </si>
  <si>
    <t>Deudores por Anticipos de la Tesorería a Corto Plazo</t>
  </si>
  <si>
    <t>Ingresos por recuperar a corto plazo</t>
  </si>
  <si>
    <t>Deudores diversos por cobrar a corto plazo</t>
  </si>
  <si>
    <t>Cuentas por cobrar a corto plazo</t>
  </si>
  <si>
    <t>Derechos a recibir efectivo y equivalentes y bienes o servicios a recibir</t>
  </si>
  <si>
    <t>Inversiones financieras de corto plazo</t>
  </si>
  <si>
    <t>Depósitos de fondos de terceres en garantía y/o Administración</t>
  </si>
  <si>
    <t>Inversiones temporales</t>
  </si>
  <si>
    <t>Bancos/Dependencias</t>
  </si>
  <si>
    <t>Efectivo y equivalentes</t>
  </si>
  <si>
    <t>Activo</t>
  </si>
  <si>
    <t>I) Notas al Estado de Situación Financiera</t>
  </si>
  <si>
    <t>COMPROBACIÓN</t>
  </si>
  <si>
    <t>b) Notas de Desglose</t>
  </si>
  <si>
    <t>(Cifras en Pesos)</t>
  </si>
  <si>
    <t xml:space="preserve">Al 30 de  Junio de 2021 </t>
  </si>
  <si>
    <t>Notas a los Estados Financieros</t>
  </si>
  <si>
    <t>Instituto de Infraestructura Fisica Educativa 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</si>
</sst>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\-#,##0\ "/>
    <numFmt numFmtId="167" formatCode="#,##0.00_ ;\-#,##0.00\ "/>
    <numFmt numFmtId="168" formatCode="_(* #,##0_);_(* \(#,##0\);_(* &quot;-&quot;_);_(@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33CC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8D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90">
    <xf numFmtId="0" fontId="0" fillId="0" borderId="0" xfId="0"/>
    <xf numFmtId="0" fontId="3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164" fontId="3" fillId="0" borderId="0" xfId="2" applyNumberFormat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2" borderId="0" xfId="2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65" fontId="4" fillId="2" borderId="0" xfId="2" applyNumberFormat="1" applyFont="1" applyFill="1" applyAlignment="1">
      <alignment horizontal="right" vertical="center" wrapText="1"/>
    </xf>
    <xf numFmtId="0" fontId="4" fillId="2" borderId="0" xfId="1" applyFont="1" applyFill="1" applyAlignment="1">
      <alignment horizontal="left" vertical="center" wrapText="1"/>
    </xf>
    <xf numFmtId="3" fontId="4" fillId="2" borderId="0" xfId="2" applyNumberFormat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3" fontId="3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3" fontId="4" fillId="3" borderId="0" xfId="0" applyNumberFormat="1" applyFont="1" applyFill="1" applyProtection="1">
      <protection locked="0"/>
    </xf>
    <xf numFmtId="3" fontId="4" fillId="2" borderId="2" xfId="2" applyNumberFormat="1" applyFont="1" applyFill="1" applyBorder="1" applyAlignment="1">
      <alignment horizontal="right" vertical="center"/>
    </xf>
    <xf numFmtId="164" fontId="3" fillId="2" borderId="2" xfId="2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vertical="center"/>
    </xf>
    <xf numFmtId="0" fontId="5" fillId="2" borderId="2" xfId="3" applyFont="1" applyFill="1" applyBorder="1" applyAlignment="1">
      <alignment vertical="center"/>
    </xf>
    <xf numFmtId="3" fontId="3" fillId="2" borderId="2" xfId="2" applyNumberFormat="1" applyFont="1" applyFill="1" applyBorder="1" applyAlignment="1">
      <alignment horizontal="right" vertical="center"/>
    </xf>
    <xf numFmtId="0" fontId="3" fillId="2" borderId="2" xfId="3" applyFont="1" applyFill="1" applyBorder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4" fontId="3" fillId="2" borderId="2" xfId="2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vertical="center"/>
    </xf>
    <xf numFmtId="4" fontId="4" fillId="3" borderId="0" xfId="0" applyNumberFormat="1" applyFont="1" applyFill="1" applyProtection="1">
      <protection locked="0"/>
    </xf>
    <xf numFmtId="4" fontId="4" fillId="2" borderId="2" xfId="2" applyNumberFormat="1" applyFont="1" applyFill="1" applyBorder="1" applyAlignment="1">
      <alignment vertical="center" wrapText="1"/>
    </xf>
    <xf numFmtId="166" fontId="3" fillId="2" borderId="2" xfId="2" applyNumberFormat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vertical="center"/>
    </xf>
    <xf numFmtId="49" fontId="3" fillId="2" borderId="2" xfId="3" applyNumberFormat="1" applyFont="1" applyFill="1" applyBorder="1" applyAlignment="1">
      <alignment horizontal="center"/>
    </xf>
    <xf numFmtId="3" fontId="3" fillId="0" borderId="0" xfId="2" applyNumberFormat="1" applyFont="1" applyAlignment="1" applyProtection="1">
      <alignment vertical="top" wrapText="1"/>
      <protection locked="0"/>
    </xf>
    <xf numFmtId="3" fontId="4" fillId="3" borderId="0" xfId="1" applyNumberFormat="1" applyFont="1" applyFill="1" applyAlignment="1">
      <alignment vertical="center"/>
    </xf>
    <xf numFmtId="4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4" fontId="4" fillId="3" borderId="0" xfId="1" applyNumberFormat="1" applyFont="1" applyFill="1" applyAlignment="1">
      <alignment vertical="center"/>
    </xf>
    <xf numFmtId="3" fontId="5" fillId="2" borderId="2" xfId="2" applyNumberFormat="1" applyFont="1" applyFill="1" applyBorder="1" applyAlignment="1">
      <alignment horizontal="right" vertical="center" wrapText="1" indent="1"/>
    </xf>
    <xf numFmtId="0" fontId="4" fillId="2" borderId="2" xfId="1" applyFont="1" applyFill="1" applyBorder="1" applyAlignment="1">
      <alignment horizontal="left" vertical="center"/>
    </xf>
    <xf numFmtId="166" fontId="4" fillId="2" borderId="2" xfId="2" applyNumberFormat="1" applyFont="1" applyFill="1" applyBorder="1" applyAlignment="1">
      <alignment horizontal="right" vertical="center"/>
    </xf>
    <xf numFmtId="43" fontId="4" fillId="2" borderId="0" xfId="2" applyFont="1" applyFill="1" applyAlignment="1">
      <alignment horizontal="center" vertical="center"/>
    </xf>
    <xf numFmtId="3" fontId="4" fillId="4" borderId="0" xfId="1" applyNumberFormat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166" fontId="3" fillId="0" borderId="0" xfId="1" applyNumberFormat="1" applyFont="1" applyAlignment="1">
      <alignment vertical="center"/>
    </xf>
    <xf numFmtId="4" fontId="4" fillId="4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3" fillId="5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167" fontId="4" fillId="2" borderId="0" xfId="2" applyNumberFormat="1" applyFont="1" applyFill="1" applyBorder="1" applyAlignment="1">
      <alignment horizontal="right" vertical="center" wrapText="1"/>
    </xf>
    <xf numFmtId="3" fontId="3" fillId="6" borderId="0" xfId="1" applyNumberFormat="1" applyFont="1" applyFill="1" applyAlignment="1">
      <alignment vertical="center"/>
    </xf>
    <xf numFmtId="0" fontId="4" fillId="6" borderId="0" xfId="1" applyFont="1" applyFill="1" applyAlignment="1">
      <alignment vertical="center"/>
    </xf>
    <xf numFmtId="4" fontId="4" fillId="6" borderId="0" xfId="1" applyNumberFormat="1" applyFont="1" applyFill="1" applyAlignment="1">
      <alignment vertical="center"/>
    </xf>
    <xf numFmtId="167" fontId="4" fillId="2" borderId="3" xfId="2" applyNumberFormat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vertical="center"/>
    </xf>
    <xf numFmtId="166" fontId="3" fillId="2" borderId="5" xfId="2" applyNumberFormat="1" applyFont="1" applyFill="1" applyBorder="1" applyAlignment="1">
      <alignment horizontal="right" vertical="center" wrapText="1"/>
    </xf>
    <xf numFmtId="164" fontId="3" fillId="2" borderId="5" xfId="2" applyNumberFormat="1" applyFont="1" applyFill="1" applyBorder="1" applyAlignment="1">
      <alignment vertical="center"/>
    </xf>
    <xf numFmtId="0" fontId="3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166" fontId="4" fillId="2" borderId="5" xfId="2" applyNumberFormat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horizontal="left" vertical="center"/>
    </xf>
    <xf numFmtId="4" fontId="6" fillId="2" borderId="0" xfId="4" applyNumberFormat="1" applyFont="1" applyFill="1"/>
    <xf numFmtId="167" fontId="3" fillId="2" borderId="5" xfId="2" applyNumberFormat="1" applyFont="1" applyFill="1" applyBorder="1" applyAlignment="1">
      <alignment horizontal="right" vertical="center" wrapText="1"/>
    </xf>
    <xf numFmtId="167" fontId="4" fillId="2" borderId="5" xfId="2" applyNumberFormat="1" applyFont="1" applyFill="1" applyBorder="1" applyAlignment="1">
      <alignment horizontal="right" vertical="center" wrapText="1"/>
    </xf>
    <xf numFmtId="168" fontId="4" fillId="2" borderId="0" xfId="2" applyNumberFormat="1" applyFont="1" applyFill="1" applyAlignment="1">
      <alignment vertical="center"/>
    </xf>
    <xf numFmtId="164" fontId="4" fillId="0" borderId="0" xfId="2" applyNumberFormat="1" applyFont="1" applyFill="1" applyAlignment="1">
      <alignment vertical="center"/>
    </xf>
    <xf numFmtId="0" fontId="4" fillId="0" borderId="0" xfId="1" applyFont="1" applyAlignment="1">
      <alignment horizontal="left" vertical="center"/>
    </xf>
    <xf numFmtId="3" fontId="3" fillId="7" borderId="0" xfId="1" applyNumberFormat="1" applyFont="1" applyFill="1" applyAlignment="1">
      <alignment vertical="center"/>
    </xf>
    <xf numFmtId="0" fontId="3" fillId="7" borderId="0" xfId="1" applyFont="1" applyFill="1" applyAlignment="1">
      <alignment vertical="center"/>
    </xf>
    <xf numFmtId="3" fontId="4" fillId="7" borderId="0" xfId="1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4" fillId="2" borderId="6" xfId="1" applyFont="1" applyFill="1" applyBorder="1" applyAlignment="1">
      <alignment horizontal="left" vertical="center"/>
    </xf>
    <xf numFmtId="3" fontId="3" fillId="2" borderId="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vertical="center"/>
    </xf>
    <xf numFmtId="0" fontId="6" fillId="2" borderId="0" xfId="4" applyFont="1" applyFill="1"/>
    <xf numFmtId="3" fontId="3" fillId="2" borderId="2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vertical="center"/>
    </xf>
    <xf numFmtId="1" fontId="3" fillId="2" borderId="2" xfId="2" applyNumberFormat="1" applyFont="1" applyFill="1" applyBorder="1" applyAlignment="1">
      <alignment vertical="center"/>
    </xf>
    <xf numFmtId="1" fontId="4" fillId="2" borderId="2" xfId="2" applyNumberFormat="1" applyFont="1" applyFill="1" applyBorder="1" applyAlignment="1">
      <alignment vertical="center"/>
    </xf>
    <xf numFmtId="0" fontId="4" fillId="7" borderId="0" xfId="1" applyFont="1" applyFill="1" applyAlignment="1">
      <alignment vertical="center"/>
    </xf>
    <xf numFmtId="4" fontId="4" fillId="7" borderId="0" xfId="1" applyNumberFormat="1" applyFont="1" applyFill="1" applyAlignment="1">
      <alignment vertical="center"/>
    </xf>
    <xf numFmtId="3" fontId="4" fillId="2" borderId="2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168" fontId="4" fillId="0" borderId="0" xfId="2" applyNumberFormat="1" applyFont="1" applyFill="1" applyAlignment="1">
      <alignment vertical="center"/>
    </xf>
    <xf numFmtId="0" fontId="7" fillId="0" borderId="0" xfId="1" applyFont="1" applyAlignment="1">
      <alignment vertical="center"/>
    </xf>
    <xf numFmtId="4" fontId="4" fillId="5" borderId="0" xfId="1" applyNumberFormat="1" applyFont="1" applyFill="1" applyAlignment="1">
      <alignment vertical="center"/>
    </xf>
    <xf numFmtId="3" fontId="4" fillId="8" borderId="0" xfId="1" applyNumberFormat="1" applyFont="1" applyFill="1" applyAlignment="1">
      <alignment vertical="center"/>
    </xf>
    <xf numFmtId="0" fontId="4" fillId="8" borderId="0" xfId="1" applyFont="1" applyFill="1" applyAlignment="1">
      <alignment vertical="center"/>
    </xf>
    <xf numFmtId="4" fontId="4" fillId="8" borderId="0" xfId="1" applyNumberFormat="1" applyFont="1" applyFill="1" applyAlignment="1">
      <alignment vertical="center"/>
    </xf>
    <xf numFmtId="3" fontId="4" fillId="2" borderId="3" xfId="2" applyNumberFormat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3" fontId="4" fillId="2" borderId="0" xfId="2" applyNumberFormat="1" applyFont="1" applyFill="1" applyBorder="1" applyAlignment="1">
      <alignment horizontal="right" vertical="center" wrapText="1"/>
    </xf>
    <xf numFmtId="3" fontId="3" fillId="9" borderId="0" xfId="1" applyNumberFormat="1" applyFont="1" applyFill="1" applyAlignment="1">
      <alignment vertical="center"/>
    </xf>
    <xf numFmtId="0" fontId="3" fillId="9" borderId="0" xfId="1" applyFont="1" applyFill="1" applyAlignment="1">
      <alignment vertical="center"/>
    </xf>
    <xf numFmtId="4" fontId="4" fillId="9" borderId="0" xfId="1" applyNumberFormat="1" applyFont="1" applyFill="1" applyAlignment="1">
      <alignment vertical="center"/>
    </xf>
    <xf numFmtId="165" fontId="4" fillId="2" borderId="6" xfId="2" applyNumberFormat="1" applyFont="1" applyFill="1" applyBorder="1" applyAlignment="1">
      <alignment horizontal="right" vertical="center" wrapText="1"/>
    </xf>
    <xf numFmtId="165" fontId="4" fillId="2" borderId="2" xfId="2" applyNumberFormat="1" applyFont="1" applyFill="1" applyBorder="1" applyAlignment="1">
      <alignment horizontal="right" vertical="center" wrapText="1"/>
    </xf>
    <xf numFmtId="3" fontId="4" fillId="0" borderId="0" xfId="5" applyNumberFormat="1" applyFont="1" applyFill="1" applyAlignment="1" applyProtection="1">
      <alignment vertical="top" wrapText="1"/>
      <protection locked="0"/>
    </xf>
    <xf numFmtId="164" fontId="3" fillId="0" borderId="0" xfId="2" applyNumberFormat="1" applyFont="1" applyAlignment="1">
      <alignment vertical="center"/>
    </xf>
    <xf numFmtId="0" fontId="4" fillId="0" borderId="6" xfId="1" applyFont="1" applyBorder="1" applyAlignment="1">
      <alignment horizontal="left" vertical="center"/>
    </xf>
    <xf numFmtId="4" fontId="4" fillId="0" borderId="0" xfId="2" applyNumberFormat="1" applyFont="1" applyAlignment="1">
      <alignment vertical="center"/>
    </xf>
    <xf numFmtId="3" fontId="4" fillId="2" borderId="2" xfId="2" applyNumberFormat="1" applyFont="1" applyFill="1" applyBorder="1" applyAlignment="1">
      <alignment horizontal="right" vertical="center" wrapText="1"/>
    </xf>
    <xf numFmtId="164" fontId="4" fillId="2" borderId="2" xfId="2" applyNumberFormat="1" applyFont="1" applyFill="1" applyBorder="1" applyAlignment="1">
      <alignment vertical="center"/>
    </xf>
    <xf numFmtId="4" fontId="3" fillId="2" borderId="2" xfId="2" applyNumberFormat="1" applyFont="1" applyFill="1" applyBorder="1" applyAlignment="1">
      <alignment horizontal="right" vertical="center" wrapText="1"/>
    </xf>
    <xf numFmtId="164" fontId="3" fillId="10" borderId="0" xfId="2" applyNumberFormat="1" applyFont="1" applyFill="1" applyAlignment="1">
      <alignment vertical="center"/>
    </xf>
    <xf numFmtId="164" fontId="4" fillId="10" borderId="0" xfId="2" applyNumberFormat="1" applyFont="1" applyFill="1" applyAlignment="1">
      <alignment vertical="center"/>
    </xf>
    <xf numFmtId="4" fontId="4" fillId="2" borderId="1" xfId="1" applyNumberFormat="1" applyFont="1" applyFill="1" applyBorder="1" applyAlignment="1">
      <alignment horizontal="right" vertical="center"/>
    </xf>
    <xf numFmtId="0" fontId="4" fillId="2" borderId="0" xfId="6" applyFont="1" applyFill="1"/>
    <xf numFmtId="0" fontId="4" fillId="2" borderId="0" xfId="6" applyFont="1" applyFill="1" applyAlignment="1">
      <alignment horizontal="center"/>
    </xf>
    <xf numFmtId="3" fontId="3" fillId="11" borderId="0" xfId="1" applyNumberFormat="1" applyFont="1" applyFill="1" applyAlignment="1">
      <alignment vertical="center"/>
    </xf>
    <xf numFmtId="0" fontId="3" fillId="11" borderId="0" xfId="1" applyFont="1" applyFill="1" applyAlignment="1">
      <alignment vertical="center"/>
    </xf>
    <xf numFmtId="3" fontId="4" fillId="11" borderId="0" xfId="5" applyNumberFormat="1" applyFont="1" applyFill="1" applyAlignment="1" applyProtection="1">
      <alignment vertical="top" wrapText="1"/>
      <protection locked="0"/>
    </xf>
    <xf numFmtId="3" fontId="3" fillId="0" borderId="0" xfId="2" applyNumberFormat="1" applyFont="1" applyFill="1" applyAlignment="1">
      <alignment vertical="center"/>
    </xf>
    <xf numFmtId="0" fontId="3" fillId="2" borderId="6" xfId="1" applyFont="1" applyFill="1" applyBorder="1" applyAlignment="1">
      <alignment vertical="center"/>
    </xf>
    <xf numFmtId="3" fontId="3" fillId="12" borderId="0" xfId="1" applyNumberFormat="1" applyFont="1" applyFill="1" applyAlignment="1">
      <alignment vertical="center"/>
    </xf>
    <xf numFmtId="0" fontId="4" fillId="12" borderId="0" xfId="1" applyFont="1" applyFill="1" applyAlignment="1">
      <alignment vertical="center"/>
    </xf>
    <xf numFmtId="3" fontId="4" fillId="12" borderId="0" xfId="1" applyNumberFormat="1" applyFont="1" applyFill="1" applyAlignment="1">
      <alignment vertical="center"/>
    </xf>
    <xf numFmtId="3" fontId="4" fillId="2" borderId="2" xfId="2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right" vertical="center"/>
    </xf>
    <xf numFmtId="3" fontId="4" fillId="2" borderId="2" xfId="1" applyNumberFormat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164" fontId="3" fillId="5" borderId="0" xfId="2" applyNumberFormat="1" applyFont="1" applyFill="1" applyAlignment="1">
      <alignment vertical="center"/>
    </xf>
    <xf numFmtId="4" fontId="4" fillId="5" borderId="0" xfId="2" applyNumberFormat="1" applyFont="1" applyFill="1" applyAlignment="1">
      <alignment vertical="center"/>
    </xf>
    <xf numFmtId="0" fontId="4" fillId="5" borderId="0" xfId="1" applyFont="1" applyFill="1" applyAlignment="1">
      <alignment horizontal="center" vertical="center"/>
    </xf>
    <xf numFmtId="3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center" vertical="center"/>
    </xf>
    <xf numFmtId="3" fontId="3" fillId="2" borderId="0" xfId="2" applyNumberFormat="1" applyFont="1" applyFill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 wrapText="1"/>
    </xf>
    <xf numFmtId="4" fontId="3" fillId="2" borderId="2" xfId="1" applyNumberFormat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horizontal="left" vertical="center" wrapText="1"/>
    </xf>
    <xf numFmtId="164" fontId="3" fillId="13" borderId="0" xfId="2" applyNumberFormat="1" applyFont="1" applyFill="1" applyAlignment="1">
      <alignment vertical="center"/>
    </xf>
    <xf numFmtId="4" fontId="4" fillId="13" borderId="0" xfId="2" applyNumberFormat="1" applyFont="1" applyFill="1" applyAlignment="1">
      <alignment vertical="center"/>
    </xf>
    <xf numFmtId="4" fontId="4" fillId="2" borderId="2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4" fontId="4" fillId="0" borderId="0" xfId="1" applyNumberFormat="1" applyFont="1" applyAlignment="1">
      <alignment horizontal="right" vertical="center"/>
    </xf>
    <xf numFmtId="166" fontId="4" fillId="2" borderId="0" xfId="2" applyNumberFormat="1" applyFont="1" applyFill="1" applyBorder="1" applyAlignment="1">
      <alignment horizontal="right" vertical="center" wrapText="1"/>
    </xf>
    <xf numFmtId="166" fontId="3" fillId="2" borderId="2" xfId="2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/>
    </xf>
    <xf numFmtId="3" fontId="3" fillId="14" borderId="0" xfId="1" applyNumberFormat="1" applyFont="1" applyFill="1" applyAlignment="1">
      <alignment vertical="center"/>
    </xf>
    <xf numFmtId="0" fontId="3" fillId="14" borderId="0" xfId="1" applyFont="1" applyFill="1" applyAlignment="1">
      <alignment vertical="center"/>
    </xf>
    <xf numFmtId="4" fontId="4" fillId="14" borderId="0" xfId="1" applyNumberFormat="1" applyFont="1" applyFill="1" applyAlignment="1">
      <alignment vertical="center"/>
    </xf>
    <xf numFmtId="166" fontId="4" fillId="2" borderId="2" xfId="2" applyNumberFormat="1" applyFont="1" applyFill="1" applyBorder="1" applyAlignment="1">
      <alignment horizontal="right" vertical="center" wrapText="1"/>
    </xf>
    <xf numFmtId="166" fontId="4" fillId="0" borderId="0" xfId="2" applyNumberFormat="1" applyFont="1" applyFill="1" applyBorder="1" applyAlignment="1">
      <alignment horizontal="right" vertical="center" wrapText="1"/>
    </xf>
    <xf numFmtId="3" fontId="4" fillId="15" borderId="0" xfId="1" applyNumberFormat="1" applyFont="1" applyFill="1" applyAlignment="1">
      <alignment vertical="center"/>
    </xf>
    <xf numFmtId="0" fontId="3" fillId="15" borderId="0" xfId="1" applyFont="1" applyFill="1" applyAlignment="1">
      <alignment vertical="center"/>
    </xf>
    <xf numFmtId="4" fontId="4" fillId="15" borderId="0" xfId="1" applyNumberFormat="1" applyFont="1" applyFill="1" applyAlignment="1">
      <alignment vertical="center"/>
    </xf>
    <xf numFmtId="166" fontId="4" fillId="2" borderId="0" xfId="1" applyNumberFormat="1" applyFont="1" applyFill="1" applyAlignment="1">
      <alignment horizontal="right" vertical="center" wrapText="1"/>
    </xf>
    <xf numFmtId="3" fontId="4" fillId="16" borderId="0" xfId="1" applyNumberFormat="1" applyFont="1" applyFill="1" applyAlignment="1">
      <alignment vertical="center"/>
    </xf>
    <xf numFmtId="0" fontId="3" fillId="16" borderId="0" xfId="1" applyFont="1" applyFill="1" applyAlignment="1">
      <alignment vertical="center"/>
    </xf>
    <xf numFmtId="4" fontId="4" fillId="16" borderId="0" xfId="1" applyNumberFormat="1" applyFont="1" applyFill="1" applyAlignment="1">
      <alignment vertical="center"/>
    </xf>
    <xf numFmtId="3" fontId="4" fillId="5" borderId="0" xfId="1" applyNumberFormat="1" applyFont="1" applyFill="1" applyAlignment="1">
      <alignment vertical="center"/>
    </xf>
    <xf numFmtId="3" fontId="4" fillId="17" borderId="0" xfId="1" applyNumberFormat="1" applyFont="1" applyFill="1" applyAlignment="1">
      <alignment vertical="center"/>
    </xf>
    <xf numFmtId="0" fontId="3" fillId="17" borderId="0" xfId="1" applyFont="1" applyFill="1" applyAlignment="1">
      <alignment vertical="center"/>
    </xf>
    <xf numFmtId="4" fontId="4" fillId="17" borderId="0" xfId="1" applyNumberFormat="1" applyFont="1" applyFill="1" applyAlignment="1">
      <alignment vertical="center"/>
    </xf>
    <xf numFmtId="0" fontId="4" fillId="2" borderId="0" xfId="7" applyFont="1" applyFill="1" applyAlignment="1">
      <alignment horizontal="left" vertical="center" wrapText="1"/>
    </xf>
    <xf numFmtId="0" fontId="4" fillId="0" borderId="0" xfId="7" applyFont="1" applyAlignment="1">
      <alignment horizontal="left" vertical="center" wrapText="1"/>
    </xf>
    <xf numFmtId="0" fontId="4" fillId="17" borderId="0" xfId="1" applyFont="1" applyFill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166" fontId="4" fillId="2" borderId="7" xfId="2" applyNumberFormat="1" applyFont="1" applyFill="1" applyBorder="1" applyAlignment="1">
      <alignment horizontal="right" vertical="center" wrapText="1"/>
    </xf>
    <xf numFmtId="164" fontId="7" fillId="0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horizontal="right" vertical="center" wrapText="1"/>
    </xf>
    <xf numFmtId="0" fontId="3" fillId="2" borderId="0" xfId="2" quotePrefix="1" applyNumberFormat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indent="2"/>
    </xf>
    <xf numFmtId="0" fontId="4" fillId="0" borderId="0" xfId="1" applyFont="1" applyAlignment="1">
      <alignment horizontal="left" vertical="center" indent="2"/>
    </xf>
    <xf numFmtId="166" fontId="4" fillId="0" borderId="0" xfId="2" applyNumberFormat="1" applyFont="1" applyFill="1" applyAlignment="1">
      <alignment horizontal="right" vertical="center" wrapText="1"/>
    </xf>
    <xf numFmtId="4" fontId="4" fillId="18" borderId="0" xfId="1" applyNumberFormat="1" applyFont="1" applyFill="1" applyAlignment="1">
      <alignment vertical="center"/>
    </xf>
    <xf numFmtId="0" fontId="4" fillId="18" borderId="0" xfId="1" applyFont="1" applyFill="1" applyAlignment="1">
      <alignment vertical="center"/>
    </xf>
    <xf numFmtId="167" fontId="4" fillId="2" borderId="7" xfId="2" applyNumberFormat="1" applyFont="1" applyFill="1" applyBorder="1" applyAlignment="1">
      <alignment horizontal="right" vertical="center" wrapText="1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9" fillId="0" borderId="0" xfId="1" applyFont="1" applyAlignment="1">
      <alignment vertical="center"/>
    </xf>
    <xf numFmtId="166" fontId="4" fillId="2" borderId="0" xfId="2" applyNumberFormat="1" applyFont="1" applyFill="1" applyAlignment="1">
      <alignment horizontal="right" vertical="center" wrapText="1"/>
    </xf>
    <xf numFmtId="3" fontId="4" fillId="19" borderId="0" xfId="1" applyNumberFormat="1" applyFont="1" applyFill="1" applyAlignment="1">
      <alignment vertical="center"/>
    </xf>
    <xf numFmtId="0" fontId="4" fillId="19" borderId="0" xfId="1" applyFont="1" applyFill="1" applyAlignment="1">
      <alignment vertical="center"/>
    </xf>
    <xf numFmtId="4" fontId="4" fillId="19" borderId="0" xfId="1" applyNumberFormat="1" applyFont="1" applyFill="1" applyAlignment="1">
      <alignment vertical="center"/>
    </xf>
    <xf numFmtId="166" fontId="3" fillId="2" borderId="6" xfId="2" applyNumberFormat="1" applyFont="1" applyFill="1" applyBorder="1" applyAlignment="1">
      <alignment horizontal="right" vertical="center" wrapText="1"/>
    </xf>
    <xf numFmtId="4" fontId="10" fillId="20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</cellXfs>
  <cellStyles count="8">
    <cellStyle name="Millares 2 4 2 2 2" xfId="2" xr:uid="{E60384CA-F171-4802-AE77-B8DA016C061D}"/>
    <cellStyle name="Millares 2 5 2" xfId="5" xr:uid="{888B5A58-A2D7-41B5-9F33-0A94F6DC188E}"/>
    <cellStyle name="Normal" xfId="0" builtinId="0"/>
    <cellStyle name="Normal 2 2" xfId="7" xr:uid="{F48C2201-4D2C-431C-840F-67E18381A860}"/>
    <cellStyle name="Normal 2 3 5" xfId="4" xr:uid="{FBB31CB5-0928-461B-867C-75D7ED99E3B7}"/>
    <cellStyle name="Normal 3 2 2 2 2" xfId="3" xr:uid="{B9895D32-7CC5-442A-A704-72EEC0DAD14F}"/>
    <cellStyle name="Normal 3 3" xfId="6" xr:uid="{22BD441D-80A8-4D01-AD02-A95040122CC4}"/>
    <cellStyle name="Normal 7 2 2 3" xfId="1" xr:uid="{B3A30351-13DC-4121-B43E-530D3171A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69A3-7410-43B7-871B-EDB8300E9E47}">
  <sheetPr>
    <tabColor rgb="FF66FFFF"/>
  </sheetPr>
  <dimension ref="A1:Q522"/>
  <sheetViews>
    <sheetView showGridLines="0" tabSelected="1" topLeftCell="B513" zoomScaleNormal="100" workbookViewId="0">
      <selection activeCell="I530" sqref="I530"/>
    </sheetView>
  </sheetViews>
  <sheetFormatPr baseColWidth="10" defaultRowHeight="14.25" customHeight="1" x14ac:dyDescent="0.2"/>
  <cols>
    <col min="1" max="1" width="12" style="1"/>
    <col min="2" max="2" width="3.6640625" style="1" customWidth="1"/>
    <col min="3" max="3" width="3" style="1" customWidth="1"/>
    <col min="4" max="4" width="3" style="4" customWidth="1"/>
    <col min="5" max="5" width="4.33203125" style="4" customWidth="1"/>
    <col min="6" max="6" width="15.5" style="4" customWidth="1"/>
    <col min="7" max="7" width="5.83203125" style="4" customWidth="1"/>
    <col min="8" max="8" width="75.5" style="3" customWidth="1"/>
    <col min="9" max="9" width="23.1640625" style="3" customWidth="1"/>
    <col min="10" max="10" width="59.33203125" style="3" customWidth="1"/>
    <col min="11" max="11" width="6" style="1" customWidth="1"/>
    <col min="12" max="12" width="22.6640625" style="2" customWidth="1"/>
    <col min="13" max="13" width="22.33203125" style="1" customWidth="1"/>
    <col min="14" max="14" width="22.5" style="1" customWidth="1"/>
    <col min="15" max="15" width="18.1640625" style="1" customWidth="1"/>
    <col min="16" max="16" width="18.5" style="1" customWidth="1"/>
    <col min="17" max="17" width="14.5" style="1" bestFit="1" customWidth="1"/>
    <col min="18" max="16384" width="12" style="1"/>
  </cols>
  <sheetData>
    <row r="1" spans="2:13" ht="14.25" customHeight="1" x14ac:dyDescent="0.2">
      <c r="E1" s="6"/>
      <c r="F1" s="6"/>
      <c r="G1" s="6"/>
      <c r="H1" s="5"/>
      <c r="I1" s="5"/>
      <c r="J1" s="5"/>
    </row>
    <row r="2" spans="2:13" ht="14.25" customHeight="1" x14ac:dyDescent="0.2">
      <c r="B2" s="53" t="s">
        <v>417</v>
      </c>
      <c r="C2" s="53"/>
      <c r="D2" s="53"/>
      <c r="E2" s="53"/>
      <c r="F2" s="53"/>
      <c r="G2" s="53"/>
      <c r="H2" s="53"/>
      <c r="I2" s="53"/>
      <c r="J2" s="53"/>
      <c r="K2" s="7"/>
    </row>
    <row r="3" spans="2:13" ht="14.25" customHeight="1" x14ac:dyDescent="0.2">
      <c r="B3" s="53" t="s">
        <v>416</v>
      </c>
      <c r="C3" s="53"/>
      <c r="D3" s="53"/>
      <c r="E3" s="53"/>
      <c r="F3" s="53"/>
      <c r="G3" s="53"/>
      <c r="H3" s="53"/>
      <c r="I3" s="53"/>
      <c r="J3" s="53"/>
      <c r="K3" s="7"/>
    </row>
    <row r="4" spans="2:13" ht="14.25" customHeight="1" x14ac:dyDescent="0.2">
      <c r="B4" s="53" t="s">
        <v>415</v>
      </c>
      <c r="C4" s="53"/>
      <c r="D4" s="53"/>
      <c r="E4" s="53"/>
      <c r="F4" s="53"/>
      <c r="G4" s="53"/>
      <c r="H4" s="53"/>
      <c r="I4" s="53"/>
      <c r="J4" s="53"/>
      <c r="K4" s="7"/>
    </row>
    <row r="5" spans="2:13" ht="14.25" customHeight="1" x14ac:dyDescent="0.2">
      <c r="B5" s="189" t="s">
        <v>414</v>
      </c>
      <c r="C5" s="189"/>
      <c r="D5" s="189"/>
      <c r="E5" s="189"/>
      <c r="F5" s="189"/>
      <c r="G5" s="189"/>
      <c r="H5" s="189"/>
      <c r="I5" s="189"/>
      <c r="J5" s="189"/>
      <c r="K5" s="7"/>
    </row>
    <row r="6" spans="2:13" ht="14.25" customHeight="1" x14ac:dyDescent="0.2">
      <c r="E6" s="6"/>
      <c r="F6" s="6"/>
      <c r="G6" s="6"/>
      <c r="H6" s="6"/>
      <c r="I6" s="6"/>
      <c r="J6" s="6"/>
      <c r="K6" s="7"/>
    </row>
    <row r="7" spans="2:13" ht="14.25" customHeight="1" x14ac:dyDescent="0.2">
      <c r="B7" s="17" t="s">
        <v>413</v>
      </c>
      <c r="E7" s="6"/>
      <c r="F7" s="8"/>
      <c r="G7" s="8"/>
      <c r="H7" s="8"/>
      <c r="I7" s="8"/>
      <c r="J7" s="8"/>
      <c r="K7" s="7"/>
      <c r="L7" s="188" t="s">
        <v>412</v>
      </c>
      <c r="M7" s="188"/>
    </row>
    <row r="8" spans="2:13" ht="14.25" customHeight="1" x14ac:dyDescent="0.2">
      <c r="C8" s="100" t="s">
        <v>411</v>
      </c>
      <c r="D8" s="100"/>
      <c r="E8" s="100"/>
      <c r="F8" s="100"/>
      <c r="G8" s="100"/>
      <c r="H8" s="100"/>
      <c r="I8" s="100"/>
      <c r="J8" s="100"/>
      <c r="K8" s="7"/>
    </row>
    <row r="9" spans="2:13" ht="14.25" customHeight="1" x14ac:dyDescent="0.2">
      <c r="D9" s="100" t="s">
        <v>410</v>
      </c>
      <c r="E9" s="100"/>
      <c r="F9" s="100"/>
      <c r="G9" s="100"/>
      <c r="H9" s="100"/>
      <c r="I9" s="100"/>
      <c r="J9" s="100"/>
      <c r="K9" s="7"/>
    </row>
    <row r="10" spans="2:13" ht="14.25" customHeight="1" x14ac:dyDescent="0.2">
      <c r="D10" s="1"/>
      <c r="E10" s="52" t="s">
        <v>409</v>
      </c>
      <c r="F10" s="52"/>
      <c r="G10" s="52"/>
      <c r="H10" s="52"/>
      <c r="I10" s="52"/>
      <c r="J10" s="52"/>
      <c r="K10" s="7"/>
    </row>
    <row r="11" spans="2:13" ht="14.25" customHeight="1" x14ac:dyDescent="0.2">
      <c r="B11" s="92">
        <v>1</v>
      </c>
      <c r="E11" s="6"/>
      <c r="F11" s="9" t="s">
        <v>11</v>
      </c>
      <c r="G11" s="15" t="s">
        <v>10</v>
      </c>
      <c r="H11" s="15"/>
      <c r="I11" s="15"/>
      <c r="J11" s="9" t="s">
        <v>124</v>
      </c>
      <c r="K11" s="7"/>
    </row>
    <row r="12" spans="2:13" ht="14.25" customHeight="1" x14ac:dyDescent="0.2">
      <c r="D12" s="1"/>
      <c r="E12" s="8"/>
      <c r="F12" s="48">
        <v>1111</v>
      </c>
      <c r="G12" s="150" t="s">
        <v>111</v>
      </c>
      <c r="H12" s="150"/>
      <c r="I12" s="150"/>
      <c r="J12" s="149">
        <v>0</v>
      </c>
      <c r="K12" s="7"/>
    </row>
    <row r="13" spans="2:13" ht="14.25" customHeight="1" x14ac:dyDescent="0.2">
      <c r="D13" s="1"/>
      <c r="E13" s="8"/>
      <c r="F13" s="48">
        <v>1112</v>
      </c>
      <c r="G13" s="150" t="s">
        <v>110</v>
      </c>
      <c r="H13" s="150"/>
      <c r="I13" s="150"/>
      <c r="J13" s="149">
        <v>140487720.18000001</v>
      </c>
      <c r="K13" s="7"/>
    </row>
    <row r="14" spans="2:13" ht="14.25" customHeight="1" x14ac:dyDescent="0.2">
      <c r="D14" s="1"/>
      <c r="E14" s="8"/>
      <c r="F14" s="48">
        <v>1113</v>
      </c>
      <c r="G14" s="150" t="s">
        <v>408</v>
      </c>
      <c r="H14" s="150"/>
      <c r="I14" s="150"/>
      <c r="J14" s="149">
        <v>0</v>
      </c>
      <c r="K14" s="7"/>
    </row>
    <row r="15" spans="2:13" ht="14.25" customHeight="1" x14ac:dyDescent="0.2">
      <c r="D15" s="1"/>
      <c r="E15" s="8"/>
      <c r="F15" s="48">
        <v>1114</v>
      </c>
      <c r="G15" s="47" t="s">
        <v>407</v>
      </c>
      <c r="H15" s="47"/>
      <c r="I15" s="47"/>
      <c r="J15" s="149">
        <v>0</v>
      </c>
      <c r="K15" s="7"/>
    </row>
    <row r="16" spans="2:13" ht="14.25" customHeight="1" x14ac:dyDescent="0.2">
      <c r="D16" s="1"/>
      <c r="E16" s="8"/>
      <c r="F16" s="48">
        <v>1115</v>
      </c>
      <c r="G16" s="47" t="s">
        <v>107</v>
      </c>
      <c r="H16" s="47"/>
      <c r="I16" s="47"/>
      <c r="J16" s="149">
        <v>0</v>
      </c>
      <c r="K16" s="7"/>
    </row>
    <row r="17" spans="1:15" ht="14.25" customHeight="1" x14ac:dyDescent="0.2">
      <c r="D17" s="1"/>
      <c r="E17" s="8"/>
      <c r="F17" s="48">
        <v>1116</v>
      </c>
      <c r="G17" s="150" t="s">
        <v>406</v>
      </c>
      <c r="H17" s="150"/>
      <c r="I17" s="150"/>
      <c r="J17" s="149">
        <v>20657254.539999999</v>
      </c>
      <c r="K17" s="7"/>
      <c r="N17" s="17"/>
    </row>
    <row r="18" spans="1:15" ht="14.25" customHeight="1" x14ac:dyDescent="0.2">
      <c r="D18" s="1"/>
      <c r="E18" s="8"/>
      <c r="F18" s="48">
        <v>1119</v>
      </c>
      <c r="G18" s="150" t="s">
        <v>105</v>
      </c>
      <c r="H18" s="150"/>
      <c r="I18" s="47"/>
      <c r="J18" s="187">
        <v>0</v>
      </c>
      <c r="K18" s="7"/>
      <c r="N18" s="17"/>
    </row>
    <row r="19" spans="1:15" ht="14.25" customHeight="1" x14ac:dyDescent="0.2">
      <c r="D19" s="1"/>
      <c r="E19" s="8"/>
      <c r="F19" s="48">
        <v>1121</v>
      </c>
      <c r="G19" s="150" t="s">
        <v>405</v>
      </c>
      <c r="H19" s="150"/>
      <c r="I19" s="150"/>
      <c r="J19" s="187">
        <v>0</v>
      </c>
      <c r="K19" s="7"/>
      <c r="N19" s="17"/>
    </row>
    <row r="20" spans="1:15" ht="14.25" customHeight="1" thickBot="1" x14ac:dyDescent="0.25">
      <c r="D20" s="1"/>
      <c r="E20" s="8"/>
      <c r="F20" s="8"/>
      <c r="G20" s="78" t="s">
        <v>7</v>
      </c>
      <c r="H20" s="78"/>
      <c r="I20" s="78"/>
      <c r="J20" s="171">
        <f>+SUM(J12:J17)</f>
        <v>161144974.72</v>
      </c>
      <c r="K20" s="7"/>
      <c r="L20" s="186">
        <v>161144974.72</v>
      </c>
      <c r="M20" s="185" t="s">
        <v>89</v>
      </c>
      <c r="N20" s="184">
        <f>+J20-L20</f>
        <v>0</v>
      </c>
    </row>
    <row r="21" spans="1:15" ht="14.25" customHeight="1" thickTop="1" x14ac:dyDescent="0.2">
      <c r="D21" s="1"/>
      <c r="E21" s="8"/>
      <c r="F21" s="9"/>
      <c r="G21" s="12"/>
      <c r="H21" s="183"/>
      <c r="I21" s="5"/>
      <c r="J21" s="5"/>
      <c r="K21" s="7"/>
      <c r="N21" s="17"/>
    </row>
    <row r="22" spans="1:15" ht="14.25" customHeight="1" x14ac:dyDescent="0.2">
      <c r="A22" s="17"/>
      <c r="B22" s="182">
        <v>2</v>
      </c>
      <c r="C22" s="17"/>
      <c r="D22" s="17"/>
      <c r="E22" s="100" t="s">
        <v>404</v>
      </c>
      <c r="F22" s="100"/>
      <c r="G22" s="100"/>
      <c r="H22" s="100"/>
      <c r="I22" s="100"/>
      <c r="J22" s="100"/>
      <c r="K22" s="7"/>
      <c r="M22" s="17"/>
      <c r="N22" s="17"/>
      <c r="O22" s="17"/>
    </row>
    <row r="23" spans="1:15" ht="14.25" customHeight="1" x14ac:dyDescent="0.2">
      <c r="A23" s="17"/>
      <c r="B23" s="17"/>
      <c r="C23" s="17"/>
      <c r="D23" s="17"/>
      <c r="E23" s="14"/>
      <c r="F23" s="9" t="s">
        <v>11</v>
      </c>
      <c r="G23" s="15" t="s">
        <v>10</v>
      </c>
      <c r="H23" s="15"/>
      <c r="I23" s="15"/>
      <c r="J23" s="9" t="s">
        <v>124</v>
      </c>
      <c r="K23" s="7"/>
      <c r="M23" s="17"/>
      <c r="N23" s="17"/>
      <c r="O23" s="17"/>
    </row>
    <row r="24" spans="1:15" ht="14.25" customHeight="1" x14ac:dyDescent="0.2">
      <c r="A24" s="17"/>
      <c r="B24" s="17"/>
      <c r="C24" s="17"/>
      <c r="D24" s="17"/>
      <c r="E24" s="14"/>
      <c r="F24" s="48">
        <v>1122</v>
      </c>
      <c r="G24" s="150" t="s">
        <v>403</v>
      </c>
      <c r="H24" s="150"/>
      <c r="I24" s="150"/>
      <c r="J24" s="149">
        <v>14720719.439999999</v>
      </c>
      <c r="K24" s="7"/>
      <c r="L24" s="2">
        <f>+J24+J25+J27</f>
        <v>14801844.09</v>
      </c>
      <c r="M24" s="17"/>
      <c r="N24" s="17"/>
      <c r="O24" s="17"/>
    </row>
    <row r="25" spans="1:15" ht="14.25" customHeight="1" x14ac:dyDescent="0.2">
      <c r="A25" s="17"/>
      <c r="B25" s="17"/>
      <c r="C25" s="17"/>
      <c r="D25" s="17"/>
      <c r="E25" s="14"/>
      <c r="F25" s="48">
        <v>1123</v>
      </c>
      <c r="G25" s="150" t="s">
        <v>402</v>
      </c>
      <c r="H25" s="150"/>
      <c r="I25" s="150"/>
      <c r="J25" s="149">
        <v>68106.42</v>
      </c>
      <c r="K25" s="7"/>
      <c r="M25" s="17"/>
      <c r="N25" s="17"/>
      <c r="O25" s="17"/>
    </row>
    <row r="26" spans="1:15" ht="14.25" customHeight="1" x14ac:dyDescent="0.2">
      <c r="A26" s="17"/>
      <c r="B26" s="17"/>
      <c r="C26" s="17"/>
      <c r="D26" s="17"/>
      <c r="E26" s="14"/>
      <c r="F26" s="48">
        <v>1124</v>
      </c>
      <c r="G26" s="150" t="s">
        <v>401</v>
      </c>
      <c r="H26" s="150"/>
      <c r="I26" s="150"/>
      <c r="J26" s="149">
        <v>0</v>
      </c>
      <c r="K26" s="7"/>
      <c r="M26" s="17"/>
      <c r="N26" s="17"/>
      <c r="O26" s="17"/>
    </row>
    <row r="27" spans="1:15" ht="14.25" customHeight="1" x14ac:dyDescent="0.2">
      <c r="A27" s="17"/>
      <c r="B27" s="17"/>
      <c r="C27" s="17"/>
      <c r="D27" s="17"/>
      <c r="E27" s="14"/>
      <c r="F27" s="48">
        <v>1125</v>
      </c>
      <c r="G27" s="47" t="s">
        <v>400</v>
      </c>
      <c r="H27" s="47"/>
      <c r="I27" s="47"/>
      <c r="J27" s="149">
        <v>13018.23</v>
      </c>
      <c r="K27" s="7"/>
      <c r="M27" s="17"/>
      <c r="N27" s="17"/>
      <c r="O27" s="17"/>
    </row>
    <row r="28" spans="1:15" ht="14.25" customHeight="1" x14ac:dyDescent="0.2">
      <c r="A28" s="17"/>
      <c r="B28" s="17"/>
      <c r="C28" s="17"/>
      <c r="D28" s="17"/>
      <c r="E28" s="14"/>
      <c r="F28" s="48">
        <v>1126</v>
      </c>
      <c r="G28" s="150" t="s">
        <v>399</v>
      </c>
      <c r="H28" s="150"/>
      <c r="I28" s="150"/>
      <c r="J28" s="149">
        <v>0</v>
      </c>
      <c r="K28" s="7"/>
      <c r="M28" s="17"/>
      <c r="N28" s="17"/>
      <c r="O28" s="17"/>
    </row>
    <row r="29" spans="1:15" ht="14.25" customHeight="1" x14ac:dyDescent="0.2">
      <c r="A29" s="17"/>
      <c r="B29" s="17"/>
      <c r="C29" s="17"/>
      <c r="D29" s="17"/>
      <c r="E29" s="14"/>
      <c r="F29" s="48">
        <v>1129</v>
      </c>
      <c r="G29" s="47" t="s">
        <v>398</v>
      </c>
      <c r="H29" s="47"/>
      <c r="I29" s="47"/>
      <c r="J29" s="149">
        <v>0</v>
      </c>
      <c r="K29" s="7"/>
      <c r="M29" s="17"/>
      <c r="N29" s="17"/>
      <c r="O29" s="17"/>
    </row>
    <row r="30" spans="1:15" ht="14.25" customHeight="1" x14ac:dyDescent="0.2">
      <c r="A30" s="17"/>
      <c r="B30" s="17"/>
      <c r="C30" s="17"/>
      <c r="D30" s="17"/>
      <c r="E30" s="14"/>
      <c r="F30" s="48">
        <v>1131</v>
      </c>
      <c r="G30" s="47" t="s">
        <v>397</v>
      </c>
      <c r="H30" s="47"/>
      <c r="I30" s="47"/>
      <c r="J30" s="149">
        <v>54072.480000000003</v>
      </c>
      <c r="K30" s="7"/>
      <c r="L30" s="2">
        <f>+J30+J33</f>
        <v>17726292.609999999</v>
      </c>
      <c r="M30" s="17"/>
      <c r="N30" s="17"/>
      <c r="O30" s="17"/>
    </row>
    <row r="31" spans="1:15" ht="14.25" customHeight="1" x14ac:dyDescent="0.2">
      <c r="A31" s="17"/>
      <c r="B31" s="17"/>
      <c r="C31" s="17"/>
      <c r="D31" s="17"/>
      <c r="E31" s="14"/>
      <c r="F31" s="48">
        <v>1132</v>
      </c>
      <c r="G31" s="47" t="s">
        <v>396</v>
      </c>
      <c r="H31" s="47"/>
      <c r="I31" s="47"/>
      <c r="J31" s="149">
        <v>0</v>
      </c>
      <c r="K31" s="7"/>
      <c r="M31" s="17"/>
      <c r="N31" s="17"/>
      <c r="O31" s="17"/>
    </row>
    <row r="32" spans="1:15" ht="14.25" customHeight="1" x14ac:dyDescent="0.2">
      <c r="A32" s="17"/>
      <c r="B32" s="17"/>
      <c r="C32" s="17"/>
      <c r="D32" s="17"/>
      <c r="E32" s="14"/>
      <c r="F32" s="48">
        <v>1133</v>
      </c>
      <c r="G32" s="47" t="s">
        <v>395</v>
      </c>
      <c r="H32" s="47"/>
      <c r="I32" s="47"/>
      <c r="J32" s="149">
        <v>0</v>
      </c>
      <c r="K32" s="7"/>
      <c r="M32" s="17"/>
      <c r="N32" s="17"/>
      <c r="O32" s="17"/>
    </row>
    <row r="33" spans="1:15" ht="14.25" customHeight="1" x14ac:dyDescent="0.2">
      <c r="A33" s="17"/>
      <c r="B33" s="17"/>
      <c r="C33" s="17"/>
      <c r="D33" s="17"/>
      <c r="E33" s="14"/>
      <c r="F33" s="48">
        <v>1134</v>
      </c>
      <c r="G33" s="47" t="s">
        <v>394</v>
      </c>
      <c r="H33" s="47"/>
      <c r="I33" s="47"/>
      <c r="J33" s="149">
        <v>17672220.129999999</v>
      </c>
      <c r="K33" s="7"/>
      <c r="M33" s="17"/>
      <c r="N33" s="17"/>
      <c r="O33" s="17"/>
    </row>
    <row r="34" spans="1:15" ht="14.25" customHeight="1" x14ac:dyDescent="0.2">
      <c r="A34" s="17"/>
      <c r="B34" s="17"/>
      <c r="C34" s="17"/>
      <c r="D34" s="17"/>
      <c r="E34" s="14"/>
      <c r="F34" s="48">
        <v>1139</v>
      </c>
      <c r="G34" s="47" t="s">
        <v>393</v>
      </c>
      <c r="H34" s="47"/>
      <c r="I34" s="47"/>
      <c r="J34" s="149">
        <v>0</v>
      </c>
      <c r="K34" s="7"/>
      <c r="L34" s="181"/>
      <c r="M34" s="17"/>
      <c r="N34" s="17"/>
      <c r="O34" s="17"/>
    </row>
    <row r="35" spans="1:15" ht="14.25" customHeight="1" x14ac:dyDescent="0.2">
      <c r="A35" s="17"/>
      <c r="B35" s="17"/>
      <c r="C35" s="17"/>
      <c r="D35" s="17"/>
      <c r="E35" s="14"/>
      <c r="F35" s="48">
        <v>1140</v>
      </c>
      <c r="G35" s="47" t="s">
        <v>392</v>
      </c>
      <c r="H35" s="47"/>
      <c r="I35" s="47"/>
      <c r="J35" s="149">
        <v>0</v>
      </c>
      <c r="K35" s="7"/>
      <c r="M35" s="17"/>
      <c r="N35" s="17"/>
      <c r="O35" s="17"/>
    </row>
    <row r="36" spans="1:15" ht="14.25" customHeight="1" x14ac:dyDescent="0.2">
      <c r="A36" s="17"/>
      <c r="B36" s="17"/>
      <c r="C36" s="17"/>
      <c r="D36" s="17"/>
      <c r="E36" s="14"/>
      <c r="F36" s="48">
        <v>1141</v>
      </c>
      <c r="G36" s="47" t="s">
        <v>391</v>
      </c>
      <c r="H36" s="47"/>
      <c r="I36" s="47"/>
      <c r="J36" s="149">
        <v>0</v>
      </c>
      <c r="K36" s="7"/>
      <c r="M36" s="17"/>
      <c r="N36" s="17"/>
      <c r="O36" s="17"/>
    </row>
    <row r="37" spans="1:15" ht="14.25" customHeight="1" x14ac:dyDescent="0.2">
      <c r="A37" s="17"/>
      <c r="B37" s="17"/>
      <c r="C37" s="17"/>
      <c r="D37" s="17"/>
      <c r="E37" s="14"/>
      <c r="F37" s="48">
        <v>1142</v>
      </c>
      <c r="G37" s="47" t="s">
        <v>390</v>
      </c>
      <c r="H37" s="47"/>
      <c r="I37" s="47"/>
      <c r="J37" s="149">
        <v>0</v>
      </c>
      <c r="K37" s="7"/>
      <c r="M37" s="17"/>
      <c r="N37" s="17"/>
      <c r="O37" s="17"/>
    </row>
    <row r="38" spans="1:15" ht="14.25" customHeight="1" x14ac:dyDescent="0.2">
      <c r="A38" s="17"/>
      <c r="B38" s="17"/>
      <c r="C38" s="17"/>
      <c r="D38" s="17"/>
      <c r="E38" s="14"/>
      <c r="F38" s="48">
        <v>1143</v>
      </c>
      <c r="G38" s="47" t="s">
        <v>389</v>
      </c>
      <c r="H38" s="47"/>
      <c r="I38" s="47"/>
      <c r="J38" s="149">
        <v>0</v>
      </c>
      <c r="K38" s="7"/>
      <c r="M38" s="17"/>
      <c r="N38" s="17"/>
      <c r="O38" s="17"/>
    </row>
    <row r="39" spans="1:15" ht="14.25" customHeight="1" x14ac:dyDescent="0.2">
      <c r="A39" s="17"/>
      <c r="B39" s="17"/>
      <c r="C39" s="17"/>
      <c r="D39" s="17"/>
      <c r="E39" s="14"/>
      <c r="F39" s="48">
        <v>1144</v>
      </c>
      <c r="G39" s="47" t="s">
        <v>388</v>
      </c>
      <c r="H39" s="47"/>
      <c r="I39" s="47"/>
      <c r="J39" s="149">
        <v>0</v>
      </c>
      <c r="K39" s="7"/>
      <c r="M39" s="17"/>
      <c r="N39" s="17"/>
      <c r="O39" s="17"/>
    </row>
    <row r="40" spans="1:15" ht="14.25" customHeight="1" x14ac:dyDescent="0.2">
      <c r="A40" s="17"/>
      <c r="B40" s="17"/>
      <c r="C40" s="17"/>
      <c r="D40" s="17"/>
      <c r="E40" s="14"/>
      <c r="F40" s="48">
        <v>1145</v>
      </c>
      <c r="G40" s="47" t="s">
        <v>387</v>
      </c>
      <c r="H40" s="47"/>
      <c r="I40" s="47"/>
      <c r="J40" s="149">
        <v>0</v>
      </c>
      <c r="K40" s="7"/>
      <c r="M40" s="17"/>
      <c r="N40" s="17"/>
      <c r="O40" s="17"/>
    </row>
    <row r="41" spans="1:15" ht="14.25" customHeight="1" x14ac:dyDescent="0.2">
      <c r="A41" s="17"/>
      <c r="B41" s="17"/>
      <c r="C41" s="17"/>
      <c r="D41" s="17"/>
      <c r="E41" s="14"/>
      <c r="F41" s="48">
        <v>1150</v>
      </c>
      <c r="G41" s="47" t="s">
        <v>386</v>
      </c>
      <c r="H41" s="47"/>
      <c r="I41" s="47"/>
      <c r="J41" s="149">
        <v>0</v>
      </c>
      <c r="K41" s="7"/>
      <c r="M41" s="17"/>
      <c r="N41" s="17"/>
      <c r="O41" s="17"/>
    </row>
    <row r="42" spans="1:15" ht="14.25" customHeight="1" x14ac:dyDescent="0.2">
      <c r="A42" s="17"/>
      <c r="B42" s="17"/>
      <c r="C42" s="17"/>
      <c r="D42" s="17"/>
      <c r="E42" s="14"/>
      <c r="F42" s="48">
        <v>1151</v>
      </c>
      <c r="G42" s="47" t="s">
        <v>385</v>
      </c>
      <c r="H42" s="47"/>
      <c r="I42" s="47"/>
      <c r="J42" s="149">
        <v>0</v>
      </c>
      <c r="K42" s="7"/>
      <c r="M42" s="17"/>
      <c r="N42" s="17"/>
      <c r="O42" s="17"/>
    </row>
    <row r="43" spans="1:15" ht="14.25" customHeight="1" x14ac:dyDescent="0.2">
      <c r="A43" s="17"/>
      <c r="B43" s="17"/>
      <c r="C43" s="17"/>
      <c r="D43" s="17"/>
      <c r="E43" s="14"/>
      <c r="F43" s="48">
        <v>1222</v>
      </c>
      <c r="G43" s="47" t="s">
        <v>384</v>
      </c>
      <c r="H43" s="47"/>
      <c r="I43" s="47"/>
      <c r="J43" s="149">
        <v>0</v>
      </c>
      <c r="K43" s="7"/>
      <c r="L43" s="2">
        <v>14801844.09</v>
      </c>
      <c r="M43" s="17" t="s">
        <v>89</v>
      </c>
      <c r="N43" s="17"/>
      <c r="O43" s="17"/>
    </row>
    <row r="44" spans="1:15" ht="14.25" customHeight="1" x14ac:dyDescent="0.2">
      <c r="A44" s="17"/>
      <c r="B44" s="17"/>
      <c r="C44" s="17"/>
      <c r="D44" s="17"/>
      <c r="E44" s="14"/>
      <c r="F44" s="48">
        <v>1224</v>
      </c>
      <c r="G44" s="150" t="s">
        <v>383</v>
      </c>
      <c r="H44" s="150"/>
      <c r="I44" s="150"/>
      <c r="J44" s="149">
        <v>0</v>
      </c>
      <c r="K44" s="7"/>
      <c r="L44" s="2">
        <v>17726292.609999999</v>
      </c>
      <c r="M44" s="17" t="s">
        <v>89</v>
      </c>
      <c r="N44" s="17"/>
      <c r="O44" s="17"/>
    </row>
    <row r="45" spans="1:15" ht="14.25" customHeight="1" thickBot="1" x14ac:dyDescent="0.25">
      <c r="A45" s="17"/>
      <c r="B45" s="17"/>
      <c r="C45" s="17"/>
      <c r="D45" s="7"/>
      <c r="E45" s="16"/>
      <c r="F45" s="16"/>
      <c r="G45" s="78" t="s">
        <v>7</v>
      </c>
      <c r="H45" s="78"/>
      <c r="I45" s="78"/>
      <c r="J45" s="180">
        <f>+SUM(J24:J44)</f>
        <v>32528136.699999999</v>
      </c>
      <c r="K45" s="7"/>
      <c r="L45" s="178">
        <f>+L43+L44</f>
        <v>32528136.699999999</v>
      </c>
      <c r="M45" s="179" t="s">
        <v>89</v>
      </c>
      <c r="N45" s="178">
        <f>+J45-L45</f>
        <v>0</v>
      </c>
      <c r="O45" s="17"/>
    </row>
    <row r="46" spans="1:15" ht="14.25" customHeight="1" thickTop="1" x14ac:dyDescent="0.2">
      <c r="G46" s="146"/>
      <c r="H46" s="177"/>
      <c r="K46" s="7"/>
      <c r="N46" s="17"/>
    </row>
    <row r="47" spans="1:15" ht="14.25" customHeight="1" x14ac:dyDescent="0.2">
      <c r="B47" s="92">
        <v>3</v>
      </c>
      <c r="E47" s="100" t="s">
        <v>382</v>
      </c>
      <c r="F47" s="100"/>
      <c r="G47" s="100"/>
      <c r="H47" s="100"/>
      <c r="I47" s="100"/>
      <c r="J47" s="100"/>
      <c r="K47" s="7"/>
      <c r="N47" s="17"/>
    </row>
    <row r="48" spans="1:15" ht="14.25" customHeight="1" x14ac:dyDescent="0.2">
      <c r="D48" s="176"/>
      <c r="E48" s="175"/>
      <c r="F48" s="8" t="s">
        <v>381</v>
      </c>
      <c r="G48" s="14"/>
      <c r="H48" s="14"/>
      <c r="I48" s="14"/>
      <c r="J48" s="14"/>
      <c r="K48" s="7"/>
    </row>
    <row r="49" spans="1:14" s="108" customFormat="1" ht="14.25" customHeight="1" x14ac:dyDescent="0.2">
      <c r="A49" s="3"/>
      <c r="B49" s="3"/>
      <c r="C49" s="3"/>
      <c r="D49" s="17"/>
      <c r="E49" s="14"/>
      <c r="F49" s="174"/>
      <c r="G49" s="12"/>
      <c r="H49" s="173"/>
      <c r="I49" s="8"/>
      <c r="J49" s="5"/>
      <c r="K49" s="7"/>
      <c r="L49" s="110"/>
    </row>
    <row r="50" spans="1:14" s="108" customFormat="1" ht="14.25" customHeight="1" x14ac:dyDescent="0.2">
      <c r="A50" s="3"/>
      <c r="B50" s="172">
        <v>4</v>
      </c>
      <c r="C50" s="3"/>
      <c r="D50" s="3"/>
      <c r="E50" s="100" t="s">
        <v>380</v>
      </c>
      <c r="F50" s="100"/>
      <c r="G50" s="100"/>
      <c r="H50" s="100"/>
      <c r="I50" s="100"/>
      <c r="J50" s="100"/>
      <c r="K50" s="7"/>
      <c r="L50" s="110"/>
    </row>
    <row r="51" spans="1:14" s="108" customFormat="1" ht="14.25" customHeight="1" x14ac:dyDescent="0.2">
      <c r="A51" s="3"/>
      <c r="B51" s="3"/>
      <c r="C51" s="3"/>
      <c r="D51" s="1"/>
      <c r="E51" s="8"/>
      <c r="F51" s="9" t="s">
        <v>11</v>
      </c>
      <c r="G51" s="15" t="s">
        <v>10</v>
      </c>
      <c r="H51" s="15"/>
      <c r="I51" s="15"/>
      <c r="J51" s="9" t="s">
        <v>124</v>
      </c>
      <c r="K51" s="7"/>
      <c r="L51" s="110"/>
    </row>
    <row r="52" spans="1:14" ht="14.25" customHeight="1" x14ac:dyDescent="0.2">
      <c r="D52" s="7"/>
      <c r="E52" s="16"/>
      <c r="F52" s="48">
        <v>1212</v>
      </c>
      <c r="G52" s="150" t="s">
        <v>379</v>
      </c>
      <c r="H52" s="150"/>
      <c r="I52" s="150"/>
      <c r="J52" s="149">
        <v>0</v>
      </c>
      <c r="K52" s="7"/>
    </row>
    <row r="53" spans="1:14" ht="14.25" customHeight="1" x14ac:dyDescent="0.2">
      <c r="D53" s="7"/>
      <c r="E53" s="16"/>
      <c r="F53" s="48">
        <v>1213</v>
      </c>
      <c r="G53" s="150" t="s">
        <v>378</v>
      </c>
      <c r="H53" s="150"/>
      <c r="I53" s="150"/>
      <c r="J53" s="149">
        <v>0</v>
      </c>
      <c r="K53" s="7"/>
    </row>
    <row r="54" spans="1:14" ht="14.25" customHeight="1" x14ac:dyDescent="0.2">
      <c r="D54" s="7"/>
      <c r="E54" s="16"/>
      <c r="F54" s="48">
        <v>1214</v>
      </c>
      <c r="G54" s="150" t="s">
        <v>377</v>
      </c>
      <c r="H54" s="150"/>
      <c r="I54" s="150"/>
      <c r="J54" s="149">
        <v>0</v>
      </c>
      <c r="K54" s="7"/>
    </row>
    <row r="55" spans="1:14" ht="14.25" customHeight="1" thickBot="1" x14ac:dyDescent="0.25">
      <c r="D55" s="7"/>
      <c r="E55" s="16"/>
      <c r="F55" s="6"/>
      <c r="G55" s="78" t="s">
        <v>7</v>
      </c>
      <c r="H55" s="78"/>
      <c r="I55" s="78"/>
      <c r="J55" s="171">
        <v>0</v>
      </c>
      <c r="K55" s="7"/>
      <c r="M55" s="50"/>
    </row>
    <row r="56" spans="1:14" ht="14.25" customHeight="1" thickTop="1" x14ac:dyDescent="0.2">
      <c r="D56" s="1"/>
      <c r="E56" s="8"/>
      <c r="F56" s="8"/>
      <c r="G56" s="8"/>
      <c r="H56" s="8"/>
      <c r="I56" s="8"/>
      <c r="J56" s="8"/>
      <c r="K56" s="7"/>
    </row>
    <row r="57" spans="1:14" ht="14.25" customHeight="1" x14ac:dyDescent="0.2">
      <c r="D57" s="1"/>
      <c r="E57" s="8"/>
      <c r="F57" s="8"/>
      <c r="G57" s="8"/>
      <c r="H57" s="8"/>
      <c r="I57" s="8"/>
      <c r="J57" s="8"/>
      <c r="K57" s="7"/>
    </row>
    <row r="58" spans="1:14" s="54" customFormat="1" ht="14.25" customHeight="1" x14ac:dyDescent="0.2">
      <c r="A58" s="1"/>
      <c r="B58" s="92">
        <v>5</v>
      </c>
      <c r="C58" s="1"/>
      <c r="D58" s="4"/>
      <c r="E58" s="100" t="s">
        <v>376</v>
      </c>
      <c r="F58" s="100"/>
      <c r="G58" s="100"/>
      <c r="H58" s="100"/>
      <c r="I58" s="100"/>
      <c r="J58" s="100"/>
      <c r="K58" s="134"/>
      <c r="L58" s="93"/>
    </row>
    <row r="59" spans="1:14" ht="14.25" customHeight="1" x14ac:dyDescent="0.2">
      <c r="D59" s="168"/>
      <c r="E59" s="167"/>
      <c r="F59" s="9" t="s">
        <v>11</v>
      </c>
      <c r="G59" s="15" t="s">
        <v>10</v>
      </c>
      <c r="H59" s="15"/>
      <c r="I59" s="15"/>
      <c r="J59" s="9" t="s">
        <v>124</v>
      </c>
      <c r="K59" s="7"/>
    </row>
    <row r="60" spans="1:14" ht="14.25" customHeight="1" x14ac:dyDescent="0.2">
      <c r="D60" s="7"/>
      <c r="E60" s="16"/>
      <c r="F60" s="46">
        <v>1230</v>
      </c>
      <c r="G60" s="170" t="s">
        <v>375</v>
      </c>
      <c r="H60" s="170"/>
      <c r="I60" s="170"/>
      <c r="J60" s="154">
        <f>+SUM(J61:J66)</f>
        <v>2907633904.1100001</v>
      </c>
      <c r="K60" s="7"/>
      <c r="L60" s="166">
        <v>2907633904.1100001</v>
      </c>
      <c r="M60" s="169" t="s">
        <v>89</v>
      </c>
      <c r="N60" s="164">
        <f>+J60-L60</f>
        <v>0</v>
      </c>
    </row>
    <row r="61" spans="1:14" ht="14.25" customHeight="1" x14ac:dyDescent="0.2">
      <c r="D61" s="7"/>
      <c r="E61" s="16"/>
      <c r="F61" s="48">
        <v>1231</v>
      </c>
      <c r="G61" s="47" t="s">
        <v>102</v>
      </c>
      <c r="H61" s="47"/>
      <c r="I61" s="47"/>
      <c r="J61" s="149">
        <v>0</v>
      </c>
      <c r="K61" s="7"/>
    </row>
    <row r="62" spans="1:14" ht="14.25" customHeight="1" x14ac:dyDescent="0.2">
      <c r="D62" s="7"/>
      <c r="E62" s="16"/>
      <c r="F62" s="48">
        <v>1232</v>
      </c>
      <c r="G62" s="47" t="s">
        <v>374</v>
      </c>
      <c r="H62" s="47"/>
      <c r="I62" s="47"/>
      <c r="J62" s="149">
        <v>0</v>
      </c>
      <c r="K62" s="7"/>
    </row>
    <row r="63" spans="1:14" ht="14.25" customHeight="1" x14ac:dyDescent="0.2">
      <c r="D63" s="7"/>
      <c r="E63" s="16"/>
      <c r="F63" s="48">
        <v>1233</v>
      </c>
      <c r="G63" s="47" t="s">
        <v>373</v>
      </c>
      <c r="H63" s="47"/>
      <c r="I63" s="47"/>
      <c r="J63" s="149">
        <v>0</v>
      </c>
      <c r="K63" s="7"/>
    </row>
    <row r="64" spans="1:14" ht="14.25" customHeight="1" x14ac:dyDescent="0.2">
      <c r="D64" s="7"/>
      <c r="E64" s="16"/>
      <c r="F64" s="48">
        <v>1234</v>
      </c>
      <c r="G64" s="47" t="s">
        <v>100</v>
      </c>
      <c r="H64" s="47"/>
      <c r="I64" s="47"/>
      <c r="J64" s="149">
        <v>0</v>
      </c>
      <c r="K64" s="7"/>
    </row>
    <row r="65" spans="4:14" ht="14.25" customHeight="1" x14ac:dyDescent="0.2">
      <c r="D65" s="7"/>
      <c r="E65" s="16"/>
      <c r="F65" s="48">
        <v>1235</v>
      </c>
      <c r="G65" s="47" t="s">
        <v>99</v>
      </c>
      <c r="H65" s="47"/>
      <c r="I65" s="47"/>
      <c r="J65" s="149">
        <v>0</v>
      </c>
      <c r="K65" s="7"/>
    </row>
    <row r="66" spans="4:14" ht="14.25" customHeight="1" x14ac:dyDescent="0.2">
      <c r="D66" s="7"/>
      <c r="E66" s="16"/>
      <c r="F66" s="48">
        <v>1236</v>
      </c>
      <c r="G66" s="47" t="s">
        <v>98</v>
      </c>
      <c r="H66" s="47"/>
      <c r="I66" s="47"/>
      <c r="J66" s="149">
        <v>2907633904.1100001</v>
      </c>
      <c r="K66" s="7"/>
    </row>
    <row r="67" spans="4:14" ht="14.25" customHeight="1" x14ac:dyDescent="0.2">
      <c r="D67" s="7"/>
      <c r="E67" s="16"/>
      <c r="F67" s="48">
        <v>1239</v>
      </c>
      <c r="G67" s="47" t="s">
        <v>97</v>
      </c>
      <c r="H67" s="47"/>
      <c r="I67" s="47"/>
      <c r="J67" s="149">
        <v>0</v>
      </c>
      <c r="K67" s="7"/>
    </row>
    <row r="68" spans="4:14" ht="14.25" customHeight="1" x14ac:dyDescent="0.2">
      <c r="D68" s="7"/>
      <c r="E68" s="16"/>
      <c r="F68" s="46">
        <v>1240</v>
      </c>
      <c r="G68" s="170" t="s">
        <v>372</v>
      </c>
      <c r="H68" s="170"/>
      <c r="I68" s="170"/>
      <c r="J68" s="154">
        <f>+SUM(J69:J76)</f>
        <v>39330410.630000003</v>
      </c>
      <c r="K68" s="7"/>
      <c r="L68" s="166">
        <v>39330410.630000003</v>
      </c>
      <c r="M68" s="169" t="s">
        <v>89</v>
      </c>
      <c r="N68" s="164">
        <f>+J68-L68</f>
        <v>0</v>
      </c>
    </row>
    <row r="69" spans="4:14" ht="14.25" customHeight="1" x14ac:dyDescent="0.2">
      <c r="D69" s="7"/>
      <c r="E69" s="16"/>
      <c r="F69" s="48">
        <v>1241</v>
      </c>
      <c r="G69" s="47" t="s">
        <v>55</v>
      </c>
      <c r="H69" s="47"/>
      <c r="I69" s="47"/>
      <c r="J69" s="149">
        <v>8107645.3099999996</v>
      </c>
      <c r="K69" s="7"/>
    </row>
    <row r="70" spans="4:14" ht="14.25" customHeight="1" x14ac:dyDescent="0.2">
      <c r="D70" s="7"/>
      <c r="E70" s="16"/>
      <c r="F70" s="48">
        <v>1242</v>
      </c>
      <c r="G70" s="47" t="s">
        <v>54</v>
      </c>
      <c r="H70" s="47"/>
      <c r="I70" s="47"/>
      <c r="J70" s="149">
        <v>1011023.95</v>
      </c>
    </row>
    <row r="71" spans="4:14" ht="14.25" customHeight="1" x14ac:dyDescent="0.2">
      <c r="D71" s="7"/>
      <c r="E71" s="16"/>
      <c r="F71" s="48">
        <v>1243</v>
      </c>
      <c r="G71" s="47" t="s">
        <v>53</v>
      </c>
      <c r="H71" s="47"/>
      <c r="I71" s="47"/>
      <c r="J71" s="149">
        <v>7524498.2599999998</v>
      </c>
    </row>
    <row r="72" spans="4:14" ht="14.25" customHeight="1" x14ac:dyDescent="0.2">
      <c r="D72" s="7"/>
      <c r="E72" s="16"/>
      <c r="F72" s="48">
        <v>1244</v>
      </c>
      <c r="G72" s="47" t="s">
        <v>52</v>
      </c>
      <c r="H72" s="47"/>
      <c r="I72" s="47"/>
      <c r="J72" s="149">
        <v>11371414.939999999</v>
      </c>
    </row>
    <row r="73" spans="4:14" ht="14.25" customHeight="1" x14ac:dyDescent="0.2">
      <c r="D73" s="7"/>
      <c r="E73" s="16"/>
      <c r="F73" s="48">
        <v>1245</v>
      </c>
      <c r="G73" s="47" t="s">
        <v>51</v>
      </c>
      <c r="H73" s="47"/>
      <c r="I73" s="47"/>
      <c r="J73" s="149">
        <v>0</v>
      </c>
    </row>
    <row r="74" spans="4:14" ht="14.25" customHeight="1" x14ac:dyDescent="0.2">
      <c r="D74" s="7"/>
      <c r="E74" s="16"/>
      <c r="F74" s="48">
        <v>1246</v>
      </c>
      <c r="G74" s="47" t="s">
        <v>371</v>
      </c>
      <c r="H74" s="47"/>
      <c r="I74" s="47"/>
      <c r="J74" s="149">
        <v>11315828.17</v>
      </c>
    </row>
    <row r="75" spans="4:14" ht="14.25" customHeight="1" x14ac:dyDescent="0.2">
      <c r="D75" s="7"/>
      <c r="E75" s="16"/>
      <c r="F75" s="48">
        <v>1247</v>
      </c>
      <c r="G75" s="47" t="s">
        <v>95</v>
      </c>
      <c r="H75" s="47"/>
      <c r="I75" s="48"/>
      <c r="J75" s="149">
        <v>0</v>
      </c>
    </row>
    <row r="76" spans="4:14" ht="14.25" customHeight="1" x14ac:dyDescent="0.2">
      <c r="D76" s="7"/>
      <c r="E76" s="16"/>
      <c r="F76" s="48">
        <v>1248</v>
      </c>
      <c r="G76" s="47" t="s">
        <v>49</v>
      </c>
      <c r="H76" s="47"/>
      <c r="I76" s="48"/>
      <c r="J76" s="149">
        <v>0</v>
      </c>
    </row>
    <row r="77" spans="4:14" ht="14.25" customHeight="1" x14ac:dyDescent="0.2">
      <c r="D77" s="7"/>
      <c r="E77" s="16"/>
      <c r="F77" s="46">
        <v>1250</v>
      </c>
      <c r="G77" s="41" t="s">
        <v>45</v>
      </c>
      <c r="H77" s="41"/>
      <c r="I77" s="46"/>
      <c r="J77" s="154">
        <v>0</v>
      </c>
    </row>
    <row r="78" spans="4:14" ht="14.25" customHeight="1" x14ac:dyDescent="0.2">
      <c r="D78" s="7"/>
      <c r="E78" s="16"/>
      <c r="F78" s="48">
        <v>1251</v>
      </c>
      <c r="G78" s="47" t="s">
        <v>94</v>
      </c>
      <c r="H78" s="47"/>
      <c r="I78" s="48"/>
      <c r="J78" s="149">
        <v>0</v>
      </c>
    </row>
    <row r="79" spans="4:14" ht="14.25" customHeight="1" x14ac:dyDescent="0.2">
      <c r="D79" s="7"/>
      <c r="E79" s="16"/>
      <c r="F79" s="48">
        <v>1252</v>
      </c>
      <c r="G79" s="47" t="s">
        <v>93</v>
      </c>
      <c r="H79" s="47"/>
      <c r="I79" s="48"/>
      <c r="J79" s="149">
        <v>0</v>
      </c>
    </row>
    <row r="80" spans="4:14" ht="14.25" customHeight="1" x14ac:dyDescent="0.2">
      <c r="D80" s="7"/>
      <c r="E80" s="16"/>
      <c r="F80" s="48">
        <v>1253</v>
      </c>
      <c r="G80" s="47" t="s">
        <v>92</v>
      </c>
      <c r="H80" s="47"/>
      <c r="I80" s="48"/>
      <c r="J80" s="149">
        <v>0</v>
      </c>
    </row>
    <row r="81" spans="1:14" ht="14.25" customHeight="1" x14ac:dyDescent="0.2">
      <c r="D81" s="7"/>
      <c r="E81" s="16"/>
      <c r="F81" s="48">
        <v>1254</v>
      </c>
      <c r="G81" s="47" t="s">
        <v>91</v>
      </c>
      <c r="H81" s="47"/>
      <c r="I81" s="48"/>
      <c r="J81" s="149">
        <v>0</v>
      </c>
    </row>
    <row r="82" spans="1:14" ht="14.25" customHeight="1" x14ac:dyDescent="0.2">
      <c r="D82" s="168"/>
      <c r="E82" s="167"/>
      <c r="F82" s="48">
        <v>1259</v>
      </c>
      <c r="G82" s="47" t="s">
        <v>90</v>
      </c>
      <c r="H82" s="47"/>
      <c r="I82" s="48"/>
      <c r="J82" s="149">
        <v>0</v>
      </c>
    </row>
    <row r="83" spans="1:14" ht="14.25" customHeight="1" x14ac:dyDescent="0.2">
      <c r="D83" s="7"/>
      <c r="E83" s="16"/>
      <c r="F83" s="48">
        <v>1263</v>
      </c>
      <c r="G83" s="47" t="s">
        <v>370</v>
      </c>
      <c r="H83" s="47"/>
      <c r="I83" s="48"/>
      <c r="J83" s="149">
        <v>0</v>
      </c>
      <c r="K83" s="7"/>
      <c r="N83" s="17"/>
    </row>
    <row r="84" spans="1:14" ht="14.25" customHeight="1" x14ac:dyDescent="0.2">
      <c r="D84" s="7"/>
      <c r="E84" s="16"/>
      <c r="F84" s="48">
        <v>1265</v>
      </c>
      <c r="G84" s="47" t="s">
        <v>369</v>
      </c>
      <c r="H84" s="47"/>
      <c r="I84" s="48"/>
      <c r="J84" s="149">
        <v>0</v>
      </c>
      <c r="K84" s="7"/>
      <c r="N84" s="17"/>
    </row>
    <row r="85" spans="1:14" ht="14.25" customHeight="1" x14ac:dyDescent="0.2">
      <c r="D85" s="7"/>
      <c r="E85" s="16"/>
      <c r="F85" s="46">
        <v>1270</v>
      </c>
      <c r="G85" s="41" t="s">
        <v>368</v>
      </c>
      <c r="H85" s="41"/>
      <c r="I85" s="46"/>
      <c r="J85" s="154">
        <f>+SUM(J86:J91)</f>
        <v>0</v>
      </c>
      <c r="K85" s="7"/>
      <c r="N85" s="17"/>
    </row>
    <row r="86" spans="1:14" ht="14.25" customHeight="1" x14ac:dyDescent="0.2">
      <c r="D86" s="7"/>
      <c r="E86" s="16"/>
      <c r="F86" s="48">
        <v>1271</v>
      </c>
      <c r="G86" s="47" t="s">
        <v>367</v>
      </c>
      <c r="H86" s="47"/>
      <c r="I86" s="48"/>
      <c r="J86" s="149">
        <v>0</v>
      </c>
      <c r="K86" s="7"/>
      <c r="N86" s="17"/>
    </row>
    <row r="87" spans="1:14" ht="14.25" customHeight="1" x14ac:dyDescent="0.2">
      <c r="D87" s="7"/>
      <c r="E87" s="16"/>
      <c r="F87" s="48">
        <v>1272</v>
      </c>
      <c r="G87" s="47" t="s">
        <v>366</v>
      </c>
      <c r="H87" s="47"/>
      <c r="I87" s="48"/>
      <c r="J87" s="149">
        <v>0</v>
      </c>
      <c r="K87" s="7"/>
      <c r="N87" s="17"/>
    </row>
    <row r="88" spans="1:14" ht="14.25" customHeight="1" x14ac:dyDescent="0.2">
      <c r="D88" s="7"/>
      <c r="E88" s="16"/>
      <c r="F88" s="48">
        <v>1273</v>
      </c>
      <c r="G88" s="47" t="s">
        <v>365</v>
      </c>
      <c r="H88" s="47"/>
      <c r="I88" s="48"/>
      <c r="J88" s="149">
        <v>0</v>
      </c>
      <c r="K88" s="7"/>
      <c r="N88" s="17"/>
    </row>
    <row r="89" spans="1:14" ht="14.25" customHeight="1" x14ac:dyDescent="0.2">
      <c r="D89" s="7"/>
      <c r="E89" s="16"/>
      <c r="F89" s="48">
        <v>1274</v>
      </c>
      <c r="G89" s="47" t="s">
        <v>364</v>
      </c>
      <c r="H89" s="47"/>
      <c r="I89" s="48"/>
      <c r="J89" s="149">
        <v>0</v>
      </c>
      <c r="K89" s="7"/>
      <c r="N89" s="17"/>
    </row>
    <row r="90" spans="1:14" ht="14.25" customHeight="1" x14ac:dyDescent="0.2">
      <c r="D90" s="7"/>
      <c r="E90" s="16"/>
      <c r="F90" s="48">
        <v>1275</v>
      </c>
      <c r="G90" s="47" t="s">
        <v>363</v>
      </c>
      <c r="H90" s="47"/>
      <c r="I90" s="48"/>
      <c r="J90" s="149">
        <v>0</v>
      </c>
      <c r="K90" s="7"/>
      <c r="N90" s="17"/>
    </row>
    <row r="91" spans="1:14" ht="14.25" customHeight="1" x14ac:dyDescent="0.2">
      <c r="D91" s="7"/>
      <c r="E91" s="16"/>
      <c r="F91" s="48">
        <v>1279</v>
      </c>
      <c r="G91" s="47" t="s">
        <v>362</v>
      </c>
      <c r="H91" s="47"/>
      <c r="I91" s="48"/>
      <c r="J91" s="149">
        <v>0</v>
      </c>
      <c r="K91" s="7"/>
      <c r="N91" s="17"/>
    </row>
    <row r="92" spans="1:14" ht="14.25" customHeight="1" x14ac:dyDescent="0.2">
      <c r="D92" s="1"/>
      <c r="E92" s="8"/>
      <c r="F92" s="6"/>
      <c r="G92" s="78" t="s">
        <v>7</v>
      </c>
      <c r="H92" s="78"/>
      <c r="I92" s="78"/>
      <c r="J92" s="148">
        <f>+J60+J68</f>
        <v>2946964314.7400002</v>
      </c>
      <c r="K92" s="7"/>
      <c r="L92" s="166">
        <f>+L60+L68</f>
        <v>2946964314.7400002</v>
      </c>
      <c r="M92" s="165"/>
      <c r="N92" s="164">
        <f>+J92-L92</f>
        <v>0</v>
      </c>
    </row>
    <row r="93" spans="1:14" s="54" customFormat="1" ht="14.25" customHeight="1" x14ac:dyDescent="0.2">
      <c r="A93" s="1"/>
      <c r="B93" s="1"/>
      <c r="C93" s="1"/>
      <c r="D93" s="1"/>
      <c r="E93" s="1"/>
      <c r="F93" s="4"/>
      <c r="G93" s="73"/>
      <c r="H93" s="73"/>
      <c r="I93" s="73"/>
      <c r="J93" s="155"/>
      <c r="K93" s="134"/>
      <c r="L93" s="93"/>
      <c r="N93" s="163"/>
    </row>
    <row r="94" spans="1:14" s="54" customFormat="1" ht="14.25" customHeight="1" x14ac:dyDescent="0.2">
      <c r="A94" s="1"/>
      <c r="B94" s="1"/>
      <c r="C94" s="1"/>
      <c r="D94" s="1"/>
      <c r="E94" s="1"/>
      <c r="F94" s="4"/>
      <c r="G94" s="73"/>
      <c r="H94" s="73"/>
      <c r="I94" s="73"/>
      <c r="J94" s="155"/>
      <c r="K94" s="134"/>
      <c r="L94" s="93"/>
      <c r="N94" s="163"/>
    </row>
    <row r="95" spans="1:14" s="54" customFormat="1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L95" s="93"/>
    </row>
    <row r="96" spans="1:14" ht="14.25" customHeight="1" x14ac:dyDescent="0.2">
      <c r="D96" s="1"/>
      <c r="E96" s="8"/>
      <c r="F96" s="14" t="s">
        <v>361</v>
      </c>
      <c r="G96" s="14"/>
      <c r="H96" s="14"/>
      <c r="I96" s="8"/>
      <c r="J96" s="8"/>
    </row>
    <row r="97" spans="1:14" ht="24.75" customHeight="1" x14ac:dyDescent="0.2">
      <c r="D97" s="1"/>
      <c r="E97" s="8"/>
      <c r="F97" s="8" t="s">
        <v>11</v>
      </c>
      <c r="G97" s="8"/>
      <c r="H97" s="16" t="s">
        <v>10</v>
      </c>
      <c r="I97" s="8"/>
      <c r="J97" s="14" t="s">
        <v>124</v>
      </c>
    </row>
    <row r="98" spans="1:14" ht="14.25" customHeight="1" x14ac:dyDescent="0.2">
      <c r="D98" s="1"/>
      <c r="E98" s="8"/>
      <c r="F98" s="48">
        <v>1160</v>
      </c>
      <c r="G98" s="47" t="s">
        <v>360</v>
      </c>
      <c r="H98" s="47"/>
      <c r="I98" s="47"/>
      <c r="J98" s="149">
        <v>0</v>
      </c>
    </row>
    <row r="99" spans="1:14" ht="14.25" customHeight="1" x14ac:dyDescent="0.2">
      <c r="D99" s="1"/>
      <c r="E99" s="8"/>
      <c r="F99" s="48">
        <v>1161</v>
      </c>
      <c r="G99" s="47" t="s">
        <v>359</v>
      </c>
      <c r="H99" s="47"/>
      <c r="I99" s="47"/>
      <c r="J99" s="149">
        <v>0</v>
      </c>
    </row>
    <row r="100" spans="1:14" ht="14.25" customHeight="1" x14ac:dyDescent="0.2">
      <c r="D100" s="1"/>
      <c r="E100" s="8"/>
      <c r="F100" s="48">
        <v>1162</v>
      </c>
      <c r="G100" s="47" t="s">
        <v>358</v>
      </c>
      <c r="H100" s="47"/>
      <c r="I100" s="47"/>
      <c r="J100" s="149">
        <v>0</v>
      </c>
    </row>
    <row r="101" spans="1:14" ht="14.25" customHeight="1" x14ac:dyDescent="0.2">
      <c r="D101" s="1"/>
      <c r="E101" s="8"/>
      <c r="F101" s="48"/>
      <c r="G101" s="78" t="s">
        <v>7</v>
      </c>
      <c r="H101" s="78"/>
      <c r="I101" s="78"/>
      <c r="J101" s="149">
        <v>0</v>
      </c>
    </row>
    <row r="102" spans="1:14" ht="14.25" customHeight="1" x14ac:dyDescent="0.2">
      <c r="D102" s="1"/>
      <c r="E102" s="8"/>
      <c r="F102" s="8"/>
      <c r="G102" s="8"/>
      <c r="H102" s="8"/>
      <c r="I102" s="8"/>
      <c r="J102" s="8"/>
    </row>
    <row r="103" spans="1:14" ht="10.5" customHeight="1" x14ac:dyDescent="0.2">
      <c r="D103" s="1"/>
      <c r="E103" s="8"/>
      <c r="F103" s="8"/>
      <c r="G103" s="8"/>
      <c r="H103" s="8"/>
      <c r="I103" s="8"/>
      <c r="J103" s="8"/>
    </row>
    <row r="104" spans="1:14" ht="14.25" customHeight="1" x14ac:dyDescent="0.2">
      <c r="D104" s="1"/>
      <c r="E104" s="8"/>
      <c r="F104" s="14" t="s">
        <v>352</v>
      </c>
      <c r="G104" s="8"/>
      <c r="H104" s="8"/>
      <c r="I104" s="8"/>
      <c r="J104" s="8"/>
    </row>
    <row r="105" spans="1:14" ht="14.25" customHeight="1" x14ac:dyDescent="0.2">
      <c r="D105" s="1"/>
      <c r="E105" s="8"/>
      <c r="F105" s="8" t="s">
        <v>11</v>
      </c>
      <c r="G105" s="47"/>
      <c r="H105" s="16" t="s">
        <v>10</v>
      </c>
      <c r="I105" s="47"/>
      <c r="J105" s="14" t="s">
        <v>124</v>
      </c>
    </row>
    <row r="106" spans="1:14" ht="14.25" customHeight="1" x14ac:dyDescent="0.2">
      <c r="D106" s="1"/>
      <c r="E106" s="8"/>
      <c r="F106" s="48">
        <v>1190</v>
      </c>
      <c r="G106" s="47" t="s">
        <v>357</v>
      </c>
      <c r="H106" s="47"/>
      <c r="I106" s="47"/>
      <c r="J106" s="154">
        <f>+SUM(J107:J110)</f>
        <v>1777152402.8199999</v>
      </c>
      <c r="L106" s="162">
        <v>1777152402.8199999</v>
      </c>
      <c r="M106" s="161" t="s">
        <v>89</v>
      </c>
      <c r="N106" s="160">
        <f>+J106-L106</f>
        <v>0</v>
      </c>
    </row>
    <row r="107" spans="1:14" ht="14.25" customHeight="1" x14ac:dyDescent="0.2">
      <c r="D107" s="1"/>
      <c r="E107" s="8"/>
      <c r="F107" s="48">
        <v>1191</v>
      </c>
      <c r="G107" s="47" t="s">
        <v>356</v>
      </c>
      <c r="H107" s="47"/>
      <c r="I107" s="47"/>
      <c r="J107" s="149">
        <v>2300</v>
      </c>
    </row>
    <row r="108" spans="1:14" ht="14.25" customHeight="1" x14ac:dyDescent="0.2">
      <c r="D108" s="1"/>
      <c r="E108" s="8"/>
      <c r="F108" s="48">
        <v>1192</v>
      </c>
      <c r="G108" s="47" t="s">
        <v>355</v>
      </c>
      <c r="H108" s="47"/>
      <c r="I108" s="47"/>
      <c r="J108" s="149">
        <v>0</v>
      </c>
    </row>
    <row r="109" spans="1:14" ht="14.25" customHeight="1" x14ac:dyDescent="0.2">
      <c r="D109" s="1"/>
      <c r="E109" s="8"/>
      <c r="F109" s="48">
        <v>1193</v>
      </c>
      <c r="G109" s="47" t="s">
        <v>354</v>
      </c>
      <c r="H109" s="47"/>
      <c r="I109" s="47"/>
      <c r="J109" s="149">
        <v>0</v>
      </c>
    </row>
    <row r="110" spans="1:14" ht="14.25" customHeight="1" x14ac:dyDescent="0.2">
      <c r="D110" s="1"/>
      <c r="E110" s="8"/>
      <c r="F110" s="48">
        <v>1194</v>
      </c>
      <c r="G110" s="47" t="s">
        <v>353</v>
      </c>
      <c r="H110" s="47"/>
      <c r="I110" s="47"/>
      <c r="J110" s="149">
        <v>1777150102.8199999</v>
      </c>
    </row>
    <row r="111" spans="1:14" s="54" customFormat="1" ht="14.25" customHeight="1" x14ac:dyDescent="0.2">
      <c r="A111" s="1"/>
      <c r="B111" s="1"/>
      <c r="C111" s="1"/>
      <c r="D111" s="1"/>
      <c r="E111" s="8"/>
      <c r="F111" s="8"/>
      <c r="G111" s="8"/>
      <c r="H111" s="8"/>
      <c r="I111" s="8"/>
      <c r="J111" s="8"/>
      <c r="L111" s="93"/>
    </row>
    <row r="112" spans="1:14" s="54" customFormat="1" ht="14.25" customHeight="1" x14ac:dyDescent="0.2">
      <c r="A112" s="1"/>
      <c r="B112" s="1"/>
      <c r="C112" s="1"/>
      <c r="D112" s="1"/>
      <c r="E112" s="8"/>
      <c r="F112" s="8"/>
      <c r="G112" s="8"/>
      <c r="H112" s="8"/>
      <c r="I112" s="8"/>
      <c r="J112" s="8"/>
      <c r="L112" s="93"/>
    </row>
    <row r="113" spans="2:14" ht="14.25" customHeight="1" x14ac:dyDescent="0.2">
      <c r="D113" s="1"/>
      <c r="E113" s="8"/>
      <c r="F113" s="14" t="s">
        <v>352</v>
      </c>
      <c r="G113" s="8"/>
      <c r="H113" s="8"/>
      <c r="I113" s="8"/>
      <c r="J113" s="8"/>
    </row>
    <row r="114" spans="2:14" ht="14.25" customHeight="1" x14ac:dyDescent="0.2">
      <c r="D114" s="1"/>
      <c r="E114" s="8"/>
      <c r="F114" s="8" t="s">
        <v>11</v>
      </c>
      <c r="G114" s="47"/>
      <c r="H114" s="16" t="s">
        <v>10</v>
      </c>
      <c r="I114" s="47"/>
      <c r="J114" s="14" t="s">
        <v>124</v>
      </c>
    </row>
    <row r="115" spans="2:14" ht="14.25" customHeight="1" x14ac:dyDescent="0.2">
      <c r="D115" s="1"/>
      <c r="E115" s="8"/>
      <c r="F115" s="48">
        <v>1290</v>
      </c>
      <c r="G115" s="47" t="s">
        <v>351</v>
      </c>
      <c r="H115" s="47"/>
      <c r="I115" s="47"/>
      <c r="J115" s="154">
        <f>+SUM(J116:J118)</f>
        <v>0</v>
      </c>
    </row>
    <row r="116" spans="2:14" ht="14.25" customHeight="1" x14ac:dyDescent="0.2">
      <c r="D116" s="1"/>
      <c r="E116" s="8"/>
      <c r="F116" s="48">
        <v>1291</v>
      </c>
      <c r="G116" s="47" t="s">
        <v>350</v>
      </c>
      <c r="H116" s="47"/>
      <c r="I116" s="47"/>
      <c r="J116" s="149">
        <v>0</v>
      </c>
    </row>
    <row r="117" spans="2:14" ht="14.25" customHeight="1" x14ac:dyDescent="0.2">
      <c r="D117" s="1"/>
      <c r="E117" s="8"/>
      <c r="F117" s="48">
        <v>1292</v>
      </c>
      <c r="G117" s="47" t="s">
        <v>349</v>
      </c>
      <c r="H117" s="47"/>
      <c r="I117" s="47"/>
      <c r="J117" s="149">
        <v>0</v>
      </c>
    </row>
    <row r="118" spans="2:14" ht="14.25" customHeight="1" x14ac:dyDescent="0.2">
      <c r="D118" s="1"/>
      <c r="E118" s="8"/>
      <c r="F118" s="48">
        <v>1293</v>
      </c>
      <c r="G118" s="47" t="s">
        <v>348</v>
      </c>
      <c r="H118" s="47"/>
      <c r="I118" s="47"/>
      <c r="J118" s="149">
        <v>0</v>
      </c>
    </row>
    <row r="119" spans="2:14" ht="14.25" customHeight="1" x14ac:dyDescent="0.2">
      <c r="D119" s="1"/>
      <c r="E119" s="8"/>
      <c r="F119" s="8"/>
      <c r="G119" s="8"/>
      <c r="H119" s="8"/>
      <c r="I119" s="8"/>
      <c r="J119" s="8"/>
    </row>
    <row r="120" spans="2:14" ht="14.25" customHeight="1" x14ac:dyDescent="0.2">
      <c r="D120" s="100" t="s">
        <v>347</v>
      </c>
      <c r="E120" s="100"/>
      <c r="F120" s="100"/>
      <c r="G120" s="100"/>
      <c r="H120" s="100"/>
      <c r="I120" s="100"/>
      <c r="J120" s="100"/>
    </row>
    <row r="121" spans="2:14" ht="14.25" customHeight="1" x14ac:dyDescent="0.2">
      <c r="B121" s="92"/>
      <c r="D121" s="1"/>
      <c r="E121" s="14" t="s">
        <v>346</v>
      </c>
      <c r="F121" s="14"/>
      <c r="G121" s="14"/>
      <c r="H121" s="14"/>
      <c r="I121" s="14"/>
      <c r="J121" s="14"/>
      <c r="K121" s="7"/>
    </row>
    <row r="122" spans="2:14" ht="14.25" customHeight="1" x14ac:dyDescent="0.2">
      <c r="E122" s="6"/>
      <c r="F122" s="9" t="s">
        <v>11</v>
      </c>
      <c r="G122" s="15" t="s">
        <v>10</v>
      </c>
      <c r="H122" s="15"/>
      <c r="I122" s="90"/>
      <c r="J122" s="9" t="s">
        <v>124</v>
      </c>
      <c r="K122" s="7"/>
    </row>
    <row r="123" spans="2:14" ht="14.25" customHeight="1" x14ac:dyDescent="0.2">
      <c r="E123" s="6"/>
      <c r="F123" s="9">
        <v>2110</v>
      </c>
      <c r="G123" s="150" t="s">
        <v>345</v>
      </c>
      <c r="H123" s="150"/>
      <c r="I123" s="150"/>
      <c r="J123" s="159">
        <f>+SUM(J124:J136)</f>
        <v>14805133.720000001</v>
      </c>
      <c r="K123" s="7"/>
      <c r="L123" s="158">
        <v>14805133.720000001</v>
      </c>
      <c r="M123" s="157" t="s">
        <v>89</v>
      </c>
      <c r="N123" s="156">
        <f>+J123-L123</f>
        <v>0</v>
      </c>
    </row>
    <row r="124" spans="2:14" ht="14.25" customHeight="1" x14ac:dyDescent="0.2">
      <c r="D124" s="7"/>
      <c r="E124" s="16"/>
      <c r="F124" s="48">
        <v>2111</v>
      </c>
      <c r="G124" s="150" t="s">
        <v>344</v>
      </c>
      <c r="H124" s="150"/>
      <c r="I124" s="150"/>
      <c r="J124" s="149">
        <v>101045.1</v>
      </c>
      <c r="K124" s="7"/>
    </row>
    <row r="125" spans="2:14" ht="14.25" customHeight="1" x14ac:dyDescent="0.2">
      <c r="D125" s="7"/>
      <c r="E125" s="16"/>
      <c r="F125" s="48">
        <v>2112</v>
      </c>
      <c r="G125" s="150" t="s">
        <v>343</v>
      </c>
      <c r="H125" s="150"/>
      <c r="I125" s="150"/>
      <c r="J125" s="149">
        <v>350618.56</v>
      </c>
      <c r="K125" s="7"/>
    </row>
    <row r="126" spans="2:14" ht="14.25" customHeight="1" x14ac:dyDescent="0.2">
      <c r="D126" s="7"/>
      <c r="E126" s="16"/>
      <c r="F126" s="48">
        <v>2113</v>
      </c>
      <c r="G126" s="150" t="s">
        <v>342</v>
      </c>
      <c r="H126" s="150"/>
      <c r="I126" s="150"/>
      <c r="J126" s="149">
        <v>366106.65</v>
      </c>
      <c r="K126" s="7"/>
    </row>
    <row r="127" spans="2:14" ht="14.25" customHeight="1" x14ac:dyDescent="0.2">
      <c r="D127" s="7"/>
      <c r="E127" s="16"/>
      <c r="F127" s="48">
        <v>2114</v>
      </c>
      <c r="G127" s="150" t="s">
        <v>341</v>
      </c>
      <c r="H127" s="150"/>
      <c r="I127" s="150"/>
      <c r="J127" s="149">
        <v>0</v>
      </c>
      <c r="K127" s="7"/>
    </row>
    <row r="128" spans="2:14" ht="14.25" customHeight="1" x14ac:dyDescent="0.2">
      <c r="D128" s="7"/>
      <c r="E128" s="16"/>
      <c r="F128" s="48">
        <v>2115</v>
      </c>
      <c r="G128" s="150" t="s">
        <v>340</v>
      </c>
      <c r="H128" s="150"/>
      <c r="I128" s="150"/>
      <c r="J128" s="149">
        <v>0</v>
      </c>
      <c r="K128" s="7"/>
    </row>
    <row r="129" spans="2:14" ht="14.25" customHeight="1" x14ac:dyDescent="0.2">
      <c r="D129" s="7"/>
      <c r="E129" s="16"/>
      <c r="F129" s="48">
        <v>2116</v>
      </c>
      <c r="G129" s="150" t="s">
        <v>339</v>
      </c>
      <c r="H129" s="150"/>
      <c r="I129" s="150"/>
      <c r="J129" s="149">
        <v>0</v>
      </c>
      <c r="K129" s="7"/>
    </row>
    <row r="130" spans="2:14" ht="14.25" customHeight="1" x14ac:dyDescent="0.2">
      <c r="D130" s="7"/>
      <c r="E130" s="16"/>
      <c r="F130" s="48">
        <v>2117</v>
      </c>
      <c r="G130" s="150" t="s">
        <v>338</v>
      </c>
      <c r="H130" s="150"/>
      <c r="I130" s="150"/>
      <c r="J130" s="149">
        <v>1064096.1100000001</v>
      </c>
      <c r="K130" s="7"/>
    </row>
    <row r="131" spans="2:14" ht="14.25" customHeight="1" x14ac:dyDescent="0.2">
      <c r="D131" s="7"/>
      <c r="E131" s="16"/>
      <c r="F131" s="48">
        <v>2118</v>
      </c>
      <c r="G131" s="150" t="s">
        <v>337</v>
      </c>
      <c r="H131" s="150"/>
      <c r="I131" s="150"/>
      <c r="J131" s="149">
        <v>0</v>
      </c>
      <c r="K131" s="7"/>
    </row>
    <row r="132" spans="2:14" ht="14.25" customHeight="1" x14ac:dyDescent="0.2">
      <c r="D132" s="7"/>
      <c r="E132" s="16"/>
      <c r="F132" s="48">
        <v>2119</v>
      </c>
      <c r="G132" s="150" t="s">
        <v>336</v>
      </c>
      <c r="H132" s="150"/>
      <c r="I132" s="150"/>
      <c r="J132" s="149">
        <v>12923267.300000001</v>
      </c>
      <c r="K132" s="7"/>
    </row>
    <row r="133" spans="2:14" ht="14.25" customHeight="1" x14ac:dyDescent="0.2">
      <c r="D133" s="7"/>
      <c r="E133" s="16"/>
      <c r="F133" s="48">
        <v>2120</v>
      </c>
      <c r="G133" s="150" t="s">
        <v>335</v>
      </c>
      <c r="H133" s="150"/>
      <c r="I133" s="150"/>
      <c r="J133" s="149">
        <v>0</v>
      </c>
      <c r="K133" s="7"/>
    </row>
    <row r="134" spans="2:14" ht="14.25" customHeight="1" x14ac:dyDescent="0.2">
      <c r="D134" s="7"/>
      <c r="E134" s="16"/>
      <c r="F134" s="48">
        <v>2121</v>
      </c>
      <c r="G134" s="150" t="s">
        <v>334</v>
      </c>
      <c r="H134" s="150"/>
      <c r="I134" s="150"/>
      <c r="J134" s="149">
        <v>0</v>
      </c>
      <c r="K134" s="7"/>
    </row>
    <row r="135" spans="2:14" ht="14.25" customHeight="1" x14ac:dyDescent="0.2">
      <c r="D135" s="7"/>
      <c r="E135" s="16"/>
      <c r="F135" s="48">
        <v>2122</v>
      </c>
      <c r="G135" s="150" t="s">
        <v>333</v>
      </c>
      <c r="H135" s="150"/>
      <c r="I135" s="150"/>
      <c r="J135" s="149">
        <v>0</v>
      </c>
      <c r="K135" s="7"/>
    </row>
    <row r="136" spans="2:14" ht="14.25" customHeight="1" x14ac:dyDescent="0.2">
      <c r="D136" s="7"/>
      <c r="E136" s="16"/>
      <c r="F136" s="48">
        <v>2129</v>
      </c>
      <c r="G136" s="150" t="s">
        <v>332</v>
      </c>
      <c r="H136" s="150"/>
      <c r="I136" s="150"/>
      <c r="J136" s="149">
        <v>0</v>
      </c>
      <c r="K136" s="7"/>
    </row>
    <row r="137" spans="2:14" ht="14.25" customHeight="1" x14ac:dyDescent="0.2">
      <c r="D137" s="7"/>
      <c r="E137" s="7"/>
      <c r="G137" s="73"/>
      <c r="H137" s="73"/>
      <c r="I137" s="73"/>
      <c r="J137" s="155"/>
      <c r="L137" s="147"/>
      <c r="N137" s="29"/>
    </row>
    <row r="138" spans="2:14" ht="14.25" customHeight="1" x14ac:dyDescent="0.2">
      <c r="D138" s="100"/>
      <c r="E138" s="100"/>
      <c r="F138" s="100"/>
      <c r="G138" s="100"/>
      <c r="H138" s="100"/>
      <c r="I138" s="100"/>
      <c r="J138" s="100"/>
      <c r="L138" s="147"/>
      <c r="N138" s="29"/>
    </row>
    <row r="139" spans="2:14" ht="14.25" customHeight="1" x14ac:dyDescent="0.2">
      <c r="B139" s="92">
        <v>6</v>
      </c>
      <c r="D139" s="1"/>
      <c r="E139" s="14" t="s">
        <v>331</v>
      </c>
      <c r="F139" s="14"/>
      <c r="G139" s="14"/>
      <c r="H139" s="14"/>
      <c r="I139" s="14"/>
      <c r="J139" s="14"/>
      <c r="L139" s="147"/>
      <c r="N139" s="29"/>
    </row>
    <row r="140" spans="2:14" ht="14.25" customHeight="1" x14ac:dyDescent="0.2">
      <c r="E140" s="6"/>
      <c r="F140" s="9" t="s">
        <v>11</v>
      </c>
      <c r="G140" s="15" t="s">
        <v>10</v>
      </c>
      <c r="H140" s="15"/>
      <c r="I140" s="90"/>
      <c r="J140" s="9" t="s">
        <v>124</v>
      </c>
      <c r="L140" s="147"/>
      <c r="N140" s="29"/>
    </row>
    <row r="141" spans="2:14" ht="14.25" customHeight="1" x14ac:dyDescent="0.2">
      <c r="D141" s="7"/>
      <c r="E141" s="16"/>
      <c r="F141" s="46">
        <v>2160</v>
      </c>
      <c r="G141" s="150" t="s">
        <v>330</v>
      </c>
      <c r="H141" s="150"/>
      <c r="I141" s="150"/>
      <c r="J141" s="154">
        <f>+SUM(J142:J154)</f>
        <v>1786112076.1099999</v>
      </c>
      <c r="K141" s="7"/>
      <c r="L141" s="153">
        <v>1786112076.1099999</v>
      </c>
      <c r="M141" s="152" t="s">
        <v>89</v>
      </c>
      <c r="N141" s="151">
        <f>+J141-L141</f>
        <v>0</v>
      </c>
    </row>
    <row r="142" spans="2:14" ht="14.25" customHeight="1" x14ac:dyDescent="0.2">
      <c r="D142" s="7"/>
      <c r="E142" s="16"/>
      <c r="F142" s="48">
        <v>2161</v>
      </c>
      <c r="G142" s="150" t="s">
        <v>329</v>
      </c>
      <c r="H142" s="150"/>
      <c r="I142" s="150"/>
      <c r="J142" s="149">
        <v>0</v>
      </c>
      <c r="K142" s="7"/>
    </row>
    <row r="143" spans="2:14" ht="14.25" customHeight="1" x14ac:dyDescent="0.2">
      <c r="D143" s="7"/>
      <c r="E143" s="16"/>
      <c r="F143" s="48">
        <v>2162</v>
      </c>
      <c r="G143" s="150" t="s">
        <v>328</v>
      </c>
      <c r="H143" s="150"/>
      <c r="I143" s="150"/>
      <c r="J143" s="149">
        <v>1786112076.1099999</v>
      </c>
      <c r="K143" s="7"/>
    </row>
    <row r="144" spans="2:14" ht="14.25" customHeight="1" x14ac:dyDescent="0.2">
      <c r="D144" s="7"/>
      <c r="E144" s="16"/>
      <c r="F144" s="48">
        <v>2163</v>
      </c>
      <c r="G144" s="150" t="s">
        <v>327</v>
      </c>
      <c r="H144" s="150"/>
      <c r="I144" s="150"/>
      <c r="J144" s="149">
        <v>0</v>
      </c>
      <c r="K144" s="7"/>
    </row>
    <row r="145" spans="2:14" ht="14.25" customHeight="1" x14ac:dyDescent="0.2">
      <c r="D145" s="7"/>
      <c r="E145" s="16"/>
      <c r="F145" s="48">
        <v>2164</v>
      </c>
      <c r="G145" s="150" t="s">
        <v>326</v>
      </c>
      <c r="H145" s="150"/>
      <c r="I145" s="150"/>
      <c r="J145" s="149">
        <v>0</v>
      </c>
      <c r="K145" s="7"/>
    </row>
    <row r="146" spans="2:14" ht="14.25" customHeight="1" x14ac:dyDescent="0.2">
      <c r="D146" s="7"/>
      <c r="E146" s="16"/>
      <c r="F146" s="48">
        <v>2165</v>
      </c>
      <c r="G146" s="150" t="s">
        <v>325</v>
      </c>
      <c r="H146" s="150"/>
      <c r="I146" s="150"/>
      <c r="J146" s="149">
        <v>0</v>
      </c>
      <c r="K146" s="7"/>
    </row>
    <row r="147" spans="2:14" ht="14.25" customHeight="1" x14ac:dyDescent="0.2">
      <c r="D147" s="7"/>
      <c r="E147" s="16"/>
      <c r="F147" s="48">
        <v>2166</v>
      </c>
      <c r="G147" s="150" t="s">
        <v>324</v>
      </c>
      <c r="H147" s="150"/>
      <c r="I147" s="150"/>
      <c r="J147" s="149">
        <v>0</v>
      </c>
      <c r="K147" s="7"/>
    </row>
    <row r="148" spans="2:14" ht="14.25" customHeight="1" x14ac:dyDescent="0.2">
      <c r="D148" s="7"/>
      <c r="E148" s="16"/>
      <c r="F148" s="48">
        <v>2250</v>
      </c>
      <c r="G148" s="150" t="s">
        <v>323</v>
      </c>
      <c r="H148" s="150"/>
      <c r="I148" s="150"/>
      <c r="J148" s="149">
        <v>0</v>
      </c>
      <c r="K148" s="7"/>
    </row>
    <row r="149" spans="2:14" ht="14.25" customHeight="1" x14ac:dyDescent="0.2">
      <c r="D149" s="7"/>
      <c r="E149" s="16"/>
      <c r="F149" s="48">
        <v>2251</v>
      </c>
      <c r="G149" s="150" t="s">
        <v>322</v>
      </c>
      <c r="H149" s="150"/>
      <c r="I149" s="150"/>
      <c r="J149" s="149">
        <v>0</v>
      </c>
      <c r="K149" s="7"/>
    </row>
    <row r="150" spans="2:14" ht="14.25" customHeight="1" x14ac:dyDescent="0.2">
      <c r="D150" s="7"/>
      <c r="E150" s="16"/>
      <c r="F150" s="48">
        <v>2252</v>
      </c>
      <c r="G150" s="150" t="s">
        <v>321</v>
      </c>
      <c r="H150" s="150"/>
      <c r="I150" s="150"/>
      <c r="J150" s="149">
        <v>0</v>
      </c>
      <c r="K150" s="7"/>
    </row>
    <row r="151" spans="2:14" ht="14.25" customHeight="1" x14ac:dyDescent="0.2">
      <c r="D151" s="7"/>
      <c r="E151" s="16"/>
      <c r="F151" s="48">
        <v>2253</v>
      </c>
      <c r="G151" s="150" t="s">
        <v>320</v>
      </c>
      <c r="H151" s="150"/>
      <c r="I151" s="150"/>
      <c r="J151" s="149">
        <v>0</v>
      </c>
      <c r="K151" s="7"/>
    </row>
    <row r="152" spans="2:14" ht="14.25" customHeight="1" x14ac:dyDescent="0.2">
      <c r="D152" s="7"/>
      <c r="E152" s="16"/>
      <c r="F152" s="48">
        <v>2254</v>
      </c>
      <c r="G152" s="150" t="s">
        <v>319</v>
      </c>
      <c r="H152" s="150"/>
      <c r="I152" s="150"/>
      <c r="J152" s="149">
        <v>0</v>
      </c>
      <c r="K152" s="7"/>
    </row>
    <row r="153" spans="2:14" ht="14.25" customHeight="1" x14ac:dyDescent="0.2">
      <c r="D153" s="7"/>
      <c r="E153" s="16"/>
      <c r="F153" s="48">
        <v>2255</v>
      </c>
      <c r="G153" s="150" t="s">
        <v>318</v>
      </c>
      <c r="H153" s="150"/>
      <c r="I153" s="150"/>
      <c r="J153" s="149">
        <v>0</v>
      </c>
      <c r="K153" s="7"/>
    </row>
    <row r="154" spans="2:14" ht="14.25" customHeight="1" x14ac:dyDescent="0.2">
      <c r="D154" s="7"/>
      <c r="E154" s="16"/>
      <c r="F154" s="48">
        <v>2256</v>
      </c>
      <c r="G154" s="150" t="s">
        <v>317</v>
      </c>
      <c r="H154" s="150"/>
      <c r="I154" s="150"/>
      <c r="J154" s="149">
        <v>0</v>
      </c>
      <c r="K154" s="7"/>
    </row>
    <row r="155" spans="2:14" ht="14.25" customHeight="1" x14ac:dyDescent="0.2">
      <c r="D155" s="7"/>
      <c r="E155" s="16"/>
      <c r="F155" s="6"/>
      <c r="G155" s="52"/>
      <c r="H155" s="52"/>
      <c r="I155" s="52"/>
      <c r="J155" s="148"/>
      <c r="L155" s="147"/>
      <c r="N155" s="29"/>
    </row>
    <row r="156" spans="2:14" ht="14.25" customHeight="1" x14ac:dyDescent="0.2">
      <c r="B156" s="92"/>
      <c r="D156" s="1"/>
      <c r="E156" s="14" t="s">
        <v>315</v>
      </c>
      <c r="F156" s="14"/>
      <c r="G156" s="14"/>
      <c r="H156" s="14"/>
      <c r="I156" s="14"/>
      <c r="J156" s="14"/>
      <c r="L156" s="147"/>
      <c r="N156" s="29"/>
    </row>
    <row r="157" spans="2:14" ht="14.25" customHeight="1" x14ac:dyDescent="0.2">
      <c r="E157" s="6"/>
      <c r="F157" s="9" t="s">
        <v>11</v>
      </c>
      <c r="G157" s="15" t="s">
        <v>10</v>
      </c>
      <c r="H157" s="15"/>
      <c r="I157" s="90"/>
      <c r="J157" s="9" t="s">
        <v>124</v>
      </c>
      <c r="L157" s="147"/>
      <c r="N157" s="29"/>
    </row>
    <row r="158" spans="2:14" ht="14.25" customHeight="1" x14ac:dyDescent="0.2">
      <c r="D158" s="7"/>
      <c r="E158" s="16"/>
      <c r="F158" s="48">
        <v>2159</v>
      </c>
      <c r="G158" s="150" t="s">
        <v>316</v>
      </c>
      <c r="H158" s="150" t="s">
        <v>316</v>
      </c>
      <c r="I158" s="150"/>
      <c r="J158" s="149">
        <v>0</v>
      </c>
      <c r="L158" s="147"/>
      <c r="N158" s="29"/>
    </row>
    <row r="159" spans="2:14" ht="14.25" customHeight="1" x14ac:dyDescent="0.2">
      <c r="D159" s="7"/>
      <c r="E159" s="16"/>
      <c r="F159" s="48">
        <v>2199</v>
      </c>
      <c r="G159" s="150" t="s">
        <v>315</v>
      </c>
      <c r="H159" s="150" t="s">
        <v>315</v>
      </c>
      <c r="I159" s="150"/>
      <c r="J159" s="149">
        <v>0</v>
      </c>
      <c r="L159" s="147"/>
      <c r="N159" s="29"/>
    </row>
    <row r="160" spans="2:14" ht="14.25" customHeight="1" x14ac:dyDescent="0.2">
      <c r="D160" s="7"/>
      <c r="E160" s="16"/>
      <c r="F160" s="48">
        <v>2240</v>
      </c>
      <c r="G160" s="150" t="s">
        <v>314</v>
      </c>
      <c r="H160" s="150" t="s">
        <v>314</v>
      </c>
      <c r="I160" s="150"/>
      <c r="J160" s="149">
        <v>0</v>
      </c>
      <c r="L160" s="147"/>
      <c r="N160" s="29"/>
    </row>
    <row r="161" spans="1:14" ht="14.25" customHeight="1" x14ac:dyDescent="0.2">
      <c r="D161" s="7"/>
      <c r="E161" s="16"/>
      <c r="F161" s="48">
        <v>2241</v>
      </c>
      <c r="G161" s="150" t="s">
        <v>313</v>
      </c>
      <c r="H161" s="150" t="s">
        <v>313</v>
      </c>
      <c r="I161" s="150"/>
      <c r="J161" s="149">
        <v>0</v>
      </c>
      <c r="L161" s="147"/>
      <c r="N161" s="29"/>
    </row>
    <row r="162" spans="1:14" ht="14.25" customHeight="1" x14ac:dyDescent="0.2">
      <c r="D162" s="7"/>
      <c r="E162" s="16"/>
      <c r="F162" s="48">
        <v>2242</v>
      </c>
      <c r="G162" s="150" t="s">
        <v>312</v>
      </c>
      <c r="H162" s="150" t="s">
        <v>312</v>
      </c>
      <c r="I162" s="150"/>
      <c r="J162" s="149">
        <v>0</v>
      </c>
      <c r="L162" s="147"/>
      <c r="N162" s="29"/>
    </row>
    <row r="163" spans="1:14" ht="14.25" customHeight="1" x14ac:dyDescent="0.2">
      <c r="D163" s="7"/>
      <c r="E163" s="16"/>
      <c r="F163" s="48">
        <v>2249</v>
      </c>
      <c r="G163" s="150" t="s">
        <v>311</v>
      </c>
      <c r="H163" s="150" t="s">
        <v>311</v>
      </c>
      <c r="I163" s="150"/>
      <c r="J163" s="149">
        <v>0</v>
      </c>
      <c r="L163" s="147"/>
      <c r="N163" s="29"/>
    </row>
    <row r="164" spans="1:14" ht="14.25" customHeight="1" x14ac:dyDescent="0.2">
      <c r="D164" s="7"/>
      <c r="E164" s="16"/>
      <c r="F164" s="6"/>
      <c r="G164" s="52"/>
      <c r="H164" s="52"/>
      <c r="I164" s="52"/>
      <c r="J164" s="148"/>
      <c r="L164" s="147"/>
      <c r="N164" s="29"/>
    </row>
    <row r="165" spans="1:14" ht="14.25" customHeight="1" x14ac:dyDescent="0.2">
      <c r="D165" s="7"/>
      <c r="E165" s="7"/>
      <c r="G165" s="146"/>
      <c r="H165" s="145"/>
      <c r="K165" s="7"/>
    </row>
    <row r="166" spans="1:14" ht="14.25" customHeight="1" x14ac:dyDescent="0.2">
      <c r="C166" s="100" t="s">
        <v>310</v>
      </c>
      <c r="D166" s="100"/>
      <c r="E166" s="100"/>
      <c r="F166" s="100"/>
      <c r="G166" s="100"/>
      <c r="H166" s="100"/>
      <c r="I166" s="100"/>
      <c r="J166" s="100"/>
      <c r="K166" s="7"/>
    </row>
    <row r="167" spans="1:14" ht="14.25" customHeight="1" x14ac:dyDescent="0.2">
      <c r="D167" s="100" t="s">
        <v>309</v>
      </c>
      <c r="E167" s="100"/>
      <c r="F167" s="100"/>
      <c r="G167" s="100"/>
      <c r="H167" s="100"/>
      <c r="I167" s="100"/>
      <c r="J167" s="100"/>
      <c r="K167" s="7"/>
    </row>
    <row r="168" spans="1:14" ht="14.25" customHeight="1" x14ac:dyDescent="0.2">
      <c r="B168" s="92">
        <v>7</v>
      </c>
      <c r="D168" s="1"/>
      <c r="E168" s="14" t="s">
        <v>308</v>
      </c>
      <c r="F168" s="14"/>
      <c r="G168" s="14"/>
      <c r="H168" s="14"/>
      <c r="I168" s="14"/>
      <c r="J168" s="14"/>
      <c r="K168" s="7"/>
    </row>
    <row r="169" spans="1:14" ht="14.25" customHeight="1" x14ac:dyDescent="0.2">
      <c r="D169" s="7"/>
      <c r="E169" s="16"/>
      <c r="F169" s="9" t="s">
        <v>11</v>
      </c>
      <c r="G169" s="15" t="s">
        <v>10</v>
      </c>
      <c r="H169" s="15"/>
      <c r="I169" s="15"/>
      <c r="J169" s="90" t="s">
        <v>61</v>
      </c>
      <c r="K169" s="7"/>
    </row>
    <row r="170" spans="1:14" ht="14.25" customHeight="1" x14ac:dyDescent="0.2">
      <c r="D170" s="7"/>
      <c r="E170" s="16"/>
      <c r="F170" s="46">
        <v>4110</v>
      </c>
      <c r="G170" s="89" t="s">
        <v>307</v>
      </c>
      <c r="H170" s="89"/>
      <c r="I170" s="89"/>
      <c r="J170" s="144">
        <f>+J171+J187+J205</f>
        <v>102000.01</v>
      </c>
      <c r="L170" s="143">
        <v>102000.01</v>
      </c>
      <c r="M170" s="142" t="s">
        <v>14</v>
      </c>
      <c r="N170" s="142">
        <f>+J170-L170</f>
        <v>0</v>
      </c>
    </row>
    <row r="171" spans="1:14" ht="14.25" customHeight="1" x14ac:dyDescent="0.2">
      <c r="D171" s="7"/>
      <c r="E171" s="16"/>
      <c r="F171" s="48">
        <v>4111</v>
      </c>
      <c r="G171" s="23" t="s">
        <v>306</v>
      </c>
      <c r="H171" s="23"/>
      <c r="I171" s="23"/>
      <c r="J171" s="111">
        <f>+SUM(J172:J186)</f>
        <v>0</v>
      </c>
      <c r="K171" s="7"/>
    </row>
    <row r="172" spans="1:14" s="108" customFormat="1" ht="14.25" customHeight="1" x14ac:dyDescent="0.2">
      <c r="A172" s="3"/>
      <c r="B172" s="3"/>
      <c r="C172" s="3"/>
      <c r="D172" s="7"/>
      <c r="E172" s="16"/>
      <c r="F172" s="48">
        <v>4112</v>
      </c>
      <c r="G172" s="23" t="s">
        <v>305</v>
      </c>
      <c r="H172" s="23"/>
      <c r="I172" s="23"/>
      <c r="J172" s="82">
        <v>0</v>
      </c>
      <c r="K172" s="7"/>
      <c r="L172" s="110"/>
    </row>
    <row r="173" spans="1:14" s="108" customFormat="1" ht="14.25" customHeight="1" x14ac:dyDescent="0.2">
      <c r="A173" s="3"/>
      <c r="B173" s="3"/>
      <c r="C173" s="3"/>
      <c r="D173" s="7"/>
      <c r="E173" s="16"/>
      <c r="F173" s="48">
        <v>4113</v>
      </c>
      <c r="G173" s="23" t="s">
        <v>304</v>
      </c>
      <c r="H173" s="23"/>
      <c r="I173" s="23"/>
      <c r="J173" s="82">
        <v>0</v>
      </c>
      <c r="K173" s="7"/>
      <c r="L173" s="110"/>
    </row>
    <row r="174" spans="1:14" s="108" customFormat="1" ht="14.25" customHeight="1" x14ac:dyDescent="0.2">
      <c r="A174" s="3"/>
      <c r="B174" s="3"/>
      <c r="C174" s="3"/>
      <c r="D174" s="7"/>
      <c r="E174" s="16"/>
      <c r="F174" s="48">
        <v>4115</v>
      </c>
      <c r="G174" s="23" t="s">
        <v>303</v>
      </c>
      <c r="H174" s="23"/>
      <c r="I174" s="23"/>
      <c r="J174" s="82">
        <v>0</v>
      </c>
      <c r="K174" s="7"/>
      <c r="L174" s="110"/>
    </row>
    <row r="175" spans="1:14" s="108" customFormat="1" ht="14.25" customHeight="1" x14ac:dyDescent="0.2">
      <c r="A175" s="3"/>
      <c r="B175" s="3"/>
      <c r="C175" s="3"/>
      <c r="D175" s="7"/>
      <c r="E175" s="16"/>
      <c r="F175" s="48">
        <v>4117</v>
      </c>
      <c r="G175" s="23" t="s">
        <v>276</v>
      </c>
      <c r="H175" s="23"/>
      <c r="I175" s="23"/>
      <c r="J175" s="82">
        <v>0</v>
      </c>
      <c r="K175" s="7"/>
      <c r="L175" s="110"/>
    </row>
    <row r="176" spans="1:14" s="108" customFormat="1" ht="14.25" customHeight="1" x14ac:dyDescent="0.2">
      <c r="A176" s="3"/>
      <c r="B176" s="3"/>
      <c r="C176" s="3"/>
      <c r="D176" s="7"/>
      <c r="E176" s="16"/>
      <c r="F176" s="48">
        <v>4118</v>
      </c>
      <c r="G176" s="23" t="s">
        <v>302</v>
      </c>
      <c r="H176" s="23"/>
      <c r="I176" s="23"/>
      <c r="J176" s="82">
        <v>0</v>
      </c>
      <c r="K176" s="7"/>
      <c r="L176" s="110"/>
    </row>
    <row r="177" spans="1:12" s="108" customFormat="1" ht="14.25" customHeight="1" x14ac:dyDescent="0.2">
      <c r="A177" s="3"/>
      <c r="B177" s="3"/>
      <c r="C177" s="3"/>
      <c r="D177" s="7"/>
      <c r="E177" s="16"/>
      <c r="F177" s="48">
        <v>4119</v>
      </c>
      <c r="G177" s="23" t="s">
        <v>301</v>
      </c>
      <c r="H177" s="23"/>
      <c r="I177" s="23"/>
      <c r="J177" s="82">
        <v>0</v>
      </c>
      <c r="K177" s="7"/>
      <c r="L177" s="110"/>
    </row>
    <row r="178" spans="1:12" s="108" customFormat="1" ht="14.25" customHeight="1" x14ac:dyDescent="0.2">
      <c r="A178" s="3"/>
      <c r="B178" s="3"/>
      <c r="C178" s="3"/>
      <c r="D178" s="7"/>
      <c r="E178" s="16"/>
      <c r="F178" s="48">
        <v>4120</v>
      </c>
      <c r="G178" s="23" t="s">
        <v>300</v>
      </c>
      <c r="H178" s="23"/>
      <c r="I178" s="23"/>
      <c r="J178" s="82">
        <v>0</v>
      </c>
      <c r="K178" s="7"/>
      <c r="L178" s="110"/>
    </row>
    <row r="179" spans="1:12" s="108" customFormat="1" ht="14.25" customHeight="1" x14ac:dyDescent="0.2">
      <c r="A179" s="3"/>
      <c r="B179" s="3"/>
      <c r="C179" s="3"/>
      <c r="D179" s="7"/>
      <c r="E179" s="16"/>
      <c r="F179" s="48">
        <v>4121</v>
      </c>
      <c r="G179" s="23" t="s">
        <v>299</v>
      </c>
      <c r="H179" s="23"/>
      <c r="I179" s="23"/>
      <c r="J179" s="82">
        <v>0</v>
      </c>
      <c r="K179" s="7"/>
      <c r="L179" s="110"/>
    </row>
    <row r="180" spans="1:12" s="108" customFormat="1" ht="14.25" customHeight="1" x14ac:dyDescent="0.2">
      <c r="A180" s="3"/>
      <c r="B180" s="3"/>
      <c r="C180" s="3"/>
      <c r="D180" s="7"/>
      <c r="E180" s="16"/>
      <c r="F180" s="48">
        <v>4122</v>
      </c>
      <c r="G180" s="23" t="s">
        <v>298</v>
      </c>
      <c r="H180" s="23"/>
      <c r="I180" s="23"/>
      <c r="J180" s="82">
        <v>0</v>
      </c>
      <c r="K180" s="7"/>
      <c r="L180" s="110"/>
    </row>
    <row r="181" spans="1:12" s="108" customFormat="1" ht="14.25" customHeight="1" x14ac:dyDescent="0.2">
      <c r="A181" s="3"/>
      <c r="B181" s="3"/>
      <c r="C181" s="3"/>
      <c r="D181" s="7"/>
      <c r="E181" s="16"/>
      <c r="F181" s="48">
        <v>4123</v>
      </c>
      <c r="G181" s="23" t="s">
        <v>297</v>
      </c>
      <c r="H181" s="23"/>
      <c r="I181" s="23"/>
      <c r="J181" s="82">
        <v>0</v>
      </c>
      <c r="K181" s="7"/>
      <c r="L181" s="110"/>
    </row>
    <row r="182" spans="1:12" s="108" customFormat="1" ht="14.25" customHeight="1" x14ac:dyDescent="0.2">
      <c r="A182" s="3"/>
      <c r="B182" s="3"/>
      <c r="C182" s="3"/>
      <c r="D182" s="7"/>
      <c r="E182" s="16"/>
      <c r="F182" s="48">
        <v>4124</v>
      </c>
      <c r="G182" s="23" t="s">
        <v>296</v>
      </c>
      <c r="H182" s="23"/>
      <c r="I182" s="23"/>
      <c r="J182" s="82">
        <v>0</v>
      </c>
      <c r="K182" s="7"/>
      <c r="L182" s="110"/>
    </row>
    <row r="183" spans="1:12" s="108" customFormat="1" ht="14.25" customHeight="1" x14ac:dyDescent="0.2">
      <c r="A183" s="3"/>
      <c r="B183" s="3"/>
      <c r="C183" s="3"/>
      <c r="D183" s="7"/>
      <c r="E183" s="16"/>
      <c r="F183" s="48">
        <v>4129</v>
      </c>
      <c r="G183" s="23" t="s">
        <v>295</v>
      </c>
      <c r="H183" s="23"/>
      <c r="I183" s="23"/>
      <c r="J183" s="82">
        <v>0</v>
      </c>
      <c r="K183" s="7"/>
      <c r="L183" s="110"/>
    </row>
    <row r="184" spans="1:12" s="108" customFormat="1" ht="14.25" customHeight="1" x14ac:dyDescent="0.2">
      <c r="A184" s="3"/>
      <c r="B184" s="3"/>
      <c r="C184" s="3"/>
      <c r="D184" s="7"/>
      <c r="E184" s="16"/>
      <c r="F184" s="48">
        <v>4130</v>
      </c>
      <c r="G184" s="23" t="s">
        <v>294</v>
      </c>
      <c r="H184" s="23"/>
      <c r="I184" s="23"/>
      <c r="J184" s="82">
        <v>0</v>
      </c>
      <c r="K184" s="7"/>
      <c r="L184" s="110"/>
    </row>
    <row r="185" spans="1:12" s="108" customFormat="1" ht="14.25" customHeight="1" x14ac:dyDescent="0.2">
      <c r="A185" s="3"/>
      <c r="B185" s="3"/>
      <c r="C185" s="3"/>
      <c r="D185" s="7"/>
      <c r="E185" s="16"/>
      <c r="F185" s="48">
        <v>4131</v>
      </c>
      <c r="G185" s="23" t="s">
        <v>293</v>
      </c>
      <c r="H185" s="23"/>
      <c r="I185" s="23"/>
      <c r="J185" s="82">
        <v>0</v>
      </c>
      <c r="K185" s="7"/>
      <c r="L185" s="110"/>
    </row>
    <row r="186" spans="1:12" s="108" customFormat="1" ht="29.25" customHeight="1" x14ac:dyDescent="0.2">
      <c r="A186" s="3"/>
      <c r="B186" s="3"/>
      <c r="C186" s="3"/>
      <c r="D186" s="7"/>
      <c r="E186" s="16"/>
      <c r="F186" s="48">
        <v>4132</v>
      </c>
      <c r="G186" s="138" t="s">
        <v>292</v>
      </c>
      <c r="H186" s="138"/>
      <c r="I186" s="138"/>
      <c r="J186" s="82">
        <v>0</v>
      </c>
      <c r="K186" s="7"/>
      <c r="L186" s="110"/>
    </row>
    <row r="187" spans="1:12" s="108" customFormat="1" ht="14.25" customHeight="1" x14ac:dyDescent="0.2">
      <c r="A187" s="3"/>
      <c r="B187" s="3"/>
      <c r="C187" s="3"/>
      <c r="D187" s="7"/>
      <c r="E187" s="16"/>
      <c r="F187" s="46">
        <v>4140</v>
      </c>
      <c r="G187" s="89" t="s">
        <v>291</v>
      </c>
      <c r="H187" s="83"/>
      <c r="I187" s="23"/>
      <c r="J187" s="89">
        <f>+SUM(J188:J204)</f>
        <v>0</v>
      </c>
      <c r="K187" s="7"/>
      <c r="L187" s="110"/>
    </row>
    <row r="188" spans="1:12" s="108" customFormat="1" ht="14.25" customHeight="1" x14ac:dyDescent="0.2">
      <c r="A188" s="3"/>
      <c r="B188" s="3"/>
      <c r="C188" s="3"/>
      <c r="D188" s="7"/>
      <c r="E188" s="16"/>
      <c r="F188" s="48">
        <v>4141</v>
      </c>
      <c r="G188" s="23" t="s">
        <v>290</v>
      </c>
      <c r="H188" s="23"/>
      <c r="I188" s="23"/>
      <c r="J188" s="23">
        <v>0</v>
      </c>
      <c r="K188" s="7"/>
      <c r="L188" s="110"/>
    </row>
    <row r="189" spans="1:12" s="108" customFormat="1" ht="14.25" customHeight="1" x14ac:dyDescent="0.2">
      <c r="A189" s="3"/>
      <c r="B189" s="3"/>
      <c r="C189" s="3"/>
      <c r="D189" s="7"/>
      <c r="E189" s="16"/>
      <c r="F189" s="48">
        <v>4143</v>
      </c>
      <c r="G189" s="23" t="s">
        <v>289</v>
      </c>
      <c r="H189" s="23"/>
      <c r="I189" s="23"/>
      <c r="J189" s="23">
        <v>0</v>
      </c>
      <c r="K189" s="7"/>
      <c r="L189" s="110"/>
    </row>
    <row r="190" spans="1:12" s="108" customFormat="1" ht="14.25" customHeight="1" x14ac:dyDescent="0.2">
      <c r="A190" s="3"/>
      <c r="B190" s="3"/>
      <c r="C190" s="3"/>
      <c r="D190" s="7"/>
      <c r="E190" s="16"/>
      <c r="F190" s="48">
        <v>4144</v>
      </c>
      <c r="G190" s="23" t="s">
        <v>276</v>
      </c>
      <c r="H190" s="23"/>
      <c r="I190" s="48"/>
      <c r="J190" s="23">
        <v>0</v>
      </c>
      <c r="K190" s="7"/>
      <c r="L190" s="110"/>
    </row>
    <row r="191" spans="1:12" s="108" customFormat="1" ht="14.25" customHeight="1" x14ac:dyDescent="0.2">
      <c r="A191" s="3"/>
      <c r="B191" s="3"/>
      <c r="C191" s="3"/>
      <c r="D191" s="7"/>
      <c r="E191" s="16"/>
      <c r="F191" s="48">
        <v>4145</v>
      </c>
      <c r="G191" s="23" t="s">
        <v>288</v>
      </c>
      <c r="H191" s="23"/>
      <c r="I191" s="48"/>
      <c r="J191" s="23">
        <v>0</v>
      </c>
      <c r="K191" s="7"/>
      <c r="L191" s="110"/>
    </row>
    <row r="192" spans="1:12" s="108" customFormat="1" ht="14.25" customHeight="1" x14ac:dyDescent="0.2">
      <c r="A192" s="3"/>
      <c r="B192" s="3"/>
      <c r="C192" s="3"/>
      <c r="D192" s="7"/>
      <c r="E192" s="16"/>
      <c r="F192" s="48">
        <v>4149</v>
      </c>
      <c r="G192" s="23" t="s">
        <v>287</v>
      </c>
      <c r="H192" s="23"/>
      <c r="I192" s="48"/>
      <c r="J192" s="23">
        <v>0</v>
      </c>
    </row>
    <row r="193" spans="1:12" s="108" customFormat="1" ht="14.25" customHeight="1" x14ac:dyDescent="0.2">
      <c r="A193" s="3"/>
      <c r="B193" s="3"/>
      <c r="C193" s="3"/>
      <c r="D193" s="7"/>
      <c r="E193" s="16"/>
      <c r="F193" s="48">
        <v>4150</v>
      </c>
      <c r="G193" s="23" t="s">
        <v>286</v>
      </c>
      <c r="H193" s="23"/>
      <c r="I193" s="48"/>
      <c r="J193" s="23">
        <v>0</v>
      </c>
      <c r="K193" s="7"/>
      <c r="L193" s="110"/>
    </row>
    <row r="194" spans="1:12" s="108" customFormat="1" ht="14.25" customHeight="1" x14ac:dyDescent="0.2">
      <c r="A194" s="3"/>
      <c r="B194" s="3"/>
      <c r="C194" s="3"/>
      <c r="D194" s="7"/>
      <c r="E194" s="16"/>
      <c r="F194" s="48">
        <v>4151</v>
      </c>
      <c r="G194" s="23" t="s">
        <v>285</v>
      </c>
      <c r="H194" s="23"/>
      <c r="I194" s="48"/>
      <c r="J194" s="23">
        <v>0</v>
      </c>
      <c r="K194" s="7"/>
      <c r="L194" s="110"/>
    </row>
    <row r="195" spans="1:12" s="108" customFormat="1" ht="29.25" customHeight="1" x14ac:dyDescent="0.2">
      <c r="A195" s="3"/>
      <c r="B195" s="3"/>
      <c r="C195" s="3"/>
      <c r="D195" s="7"/>
      <c r="E195" s="16"/>
      <c r="F195" s="48">
        <v>4154</v>
      </c>
      <c r="G195" s="138" t="s">
        <v>284</v>
      </c>
      <c r="H195" s="138"/>
      <c r="I195" s="138"/>
      <c r="J195" s="23">
        <v>0</v>
      </c>
      <c r="K195" s="7"/>
      <c r="L195" s="110"/>
    </row>
    <row r="196" spans="1:12" s="108" customFormat="1" ht="14.25" customHeight="1" x14ac:dyDescent="0.2">
      <c r="A196" s="3"/>
      <c r="B196" s="3"/>
      <c r="C196" s="3"/>
      <c r="D196" s="7"/>
      <c r="E196" s="16"/>
      <c r="F196" s="48">
        <v>4160</v>
      </c>
      <c r="G196" s="23" t="s">
        <v>283</v>
      </c>
      <c r="H196" s="23"/>
      <c r="I196" s="48"/>
      <c r="J196" s="23">
        <v>0</v>
      </c>
      <c r="K196" s="7"/>
      <c r="L196" s="110"/>
    </row>
    <row r="197" spans="1:12" s="108" customFormat="1" ht="14.25" customHeight="1" x14ac:dyDescent="0.2">
      <c r="A197" s="3"/>
      <c r="B197" s="3"/>
      <c r="C197" s="3"/>
      <c r="D197" s="7"/>
      <c r="E197" s="16"/>
      <c r="F197" s="48">
        <v>4161</v>
      </c>
      <c r="G197" s="23" t="s">
        <v>282</v>
      </c>
      <c r="H197" s="23"/>
      <c r="I197" s="48"/>
      <c r="J197" s="23">
        <v>0</v>
      </c>
      <c r="K197" s="7"/>
      <c r="L197" s="110"/>
    </row>
    <row r="198" spans="1:12" s="108" customFormat="1" ht="14.25" customHeight="1" x14ac:dyDescent="0.2">
      <c r="A198" s="3"/>
      <c r="B198" s="3"/>
      <c r="C198" s="3"/>
      <c r="D198" s="7"/>
      <c r="E198" s="16"/>
      <c r="F198" s="48">
        <v>4162</v>
      </c>
      <c r="G198" s="23" t="s">
        <v>281</v>
      </c>
      <c r="H198" s="23"/>
      <c r="I198" s="48"/>
      <c r="J198" s="23">
        <v>0</v>
      </c>
      <c r="K198" s="7"/>
      <c r="L198" s="110"/>
    </row>
    <row r="199" spans="1:12" s="108" customFormat="1" ht="14.25" customHeight="1" x14ac:dyDescent="0.2">
      <c r="A199" s="3"/>
      <c r="B199" s="3"/>
      <c r="C199" s="3"/>
      <c r="D199" s="7"/>
      <c r="E199" s="16"/>
      <c r="F199" s="48">
        <v>4163</v>
      </c>
      <c r="G199" s="23" t="s">
        <v>280</v>
      </c>
      <c r="H199" s="23"/>
      <c r="I199" s="48"/>
      <c r="J199" s="23">
        <v>0</v>
      </c>
      <c r="K199" s="7"/>
      <c r="L199" s="110"/>
    </row>
    <row r="200" spans="1:12" s="108" customFormat="1" ht="14.25" customHeight="1" x14ac:dyDescent="0.2">
      <c r="A200" s="3"/>
      <c r="B200" s="3"/>
      <c r="C200" s="3"/>
      <c r="D200" s="7"/>
      <c r="E200" s="16"/>
      <c r="F200" s="48">
        <v>4164</v>
      </c>
      <c r="G200" s="138" t="s">
        <v>279</v>
      </c>
      <c r="H200" s="138"/>
      <c r="I200" s="138"/>
      <c r="J200" s="23">
        <v>0</v>
      </c>
      <c r="K200" s="7"/>
      <c r="L200" s="110"/>
    </row>
    <row r="201" spans="1:12" s="108" customFormat="1" ht="14.25" customHeight="1" x14ac:dyDescent="0.2">
      <c r="A201" s="3"/>
      <c r="B201" s="3"/>
      <c r="C201" s="3"/>
      <c r="D201" s="7"/>
      <c r="E201" s="16"/>
      <c r="F201" s="48">
        <v>4165</v>
      </c>
      <c r="G201" s="138" t="s">
        <v>278</v>
      </c>
      <c r="H201" s="138"/>
      <c r="I201" s="138"/>
      <c r="J201" s="23">
        <v>0</v>
      </c>
      <c r="K201" s="7"/>
      <c r="L201" s="110"/>
    </row>
    <row r="202" spans="1:12" s="108" customFormat="1" ht="30.75" customHeight="1" x14ac:dyDescent="0.2">
      <c r="A202" s="3"/>
      <c r="B202" s="3"/>
      <c r="C202" s="3"/>
      <c r="D202" s="7"/>
      <c r="E202" s="16"/>
      <c r="F202" s="48">
        <v>4166</v>
      </c>
      <c r="G202" s="138" t="s">
        <v>277</v>
      </c>
      <c r="H202" s="138"/>
      <c r="I202" s="138"/>
      <c r="J202" s="23">
        <v>0</v>
      </c>
      <c r="K202" s="7"/>
      <c r="L202" s="110"/>
    </row>
    <row r="203" spans="1:12" s="108" customFormat="1" ht="14.25" customHeight="1" x14ac:dyDescent="0.2">
      <c r="A203" s="3"/>
      <c r="B203" s="3"/>
      <c r="C203" s="3"/>
      <c r="D203" s="7"/>
      <c r="E203" s="16"/>
      <c r="F203" s="48">
        <v>4168</v>
      </c>
      <c r="G203" s="138" t="s">
        <v>276</v>
      </c>
      <c r="H203" s="138"/>
      <c r="I203" s="141"/>
      <c r="J203" s="23">
        <v>0</v>
      </c>
      <c r="K203" s="7"/>
      <c r="L203" s="110"/>
    </row>
    <row r="204" spans="1:12" s="108" customFormat="1" ht="12" customHeight="1" x14ac:dyDescent="0.2">
      <c r="A204" s="3"/>
      <c r="B204" s="3"/>
      <c r="C204" s="3"/>
      <c r="D204" s="7"/>
      <c r="E204" s="16"/>
      <c r="F204" s="48">
        <v>4169</v>
      </c>
      <c r="G204" s="138" t="s">
        <v>275</v>
      </c>
      <c r="H204" s="138"/>
      <c r="I204" s="138"/>
      <c r="J204" s="23">
        <v>0</v>
      </c>
      <c r="K204" s="7"/>
      <c r="L204" s="110"/>
    </row>
    <row r="205" spans="1:12" s="108" customFormat="1" ht="20.100000000000001" customHeight="1" x14ac:dyDescent="0.2">
      <c r="A205" s="3"/>
      <c r="B205" s="3"/>
      <c r="C205" s="3"/>
      <c r="D205" s="7"/>
      <c r="E205" s="16"/>
      <c r="F205" s="46">
        <v>4170</v>
      </c>
      <c r="G205" s="128" t="s">
        <v>274</v>
      </c>
      <c r="H205" s="128"/>
      <c r="I205" s="141"/>
      <c r="J205" s="140">
        <f>+SUM(J206:J213)</f>
        <v>102000.01</v>
      </c>
      <c r="K205" s="7"/>
      <c r="L205" s="110"/>
    </row>
    <row r="206" spans="1:12" s="108" customFormat="1" ht="17.25" customHeight="1" x14ac:dyDescent="0.2">
      <c r="A206" s="3"/>
      <c r="B206" s="3"/>
      <c r="C206" s="3"/>
      <c r="D206" s="7"/>
      <c r="E206" s="16"/>
      <c r="F206" s="48">
        <v>4171</v>
      </c>
      <c r="G206" s="138" t="s">
        <v>273</v>
      </c>
      <c r="H206" s="138"/>
      <c r="I206" s="138"/>
      <c r="J206" s="23">
        <v>0</v>
      </c>
      <c r="K206" s="7"/>
      <c r="L206" s="110"/>
    </row>
    <row r="207" spans="1:12" s="108" customFormat="1" ht="21.75" customHeight="1" x14ac:dyDescent="0.2">
      <c r="A207" s="3"/>
      <c r="B207" s="3"/>
      <c r="C207" s="3"/>
      <c r="D207" s="7"/>
      <c r="E207" s="16"/>
      <c r="F207" s="48">
        <v>4172</v>
      </c>
      <c r="G207" s="138" t="s">
        <v>272</v>
      </c>
      <c r="H207" s="138"/>
      <c r="I207" s="138"/>
      <c r="J207" s="23">
        <v>0</v>
      </c>
      <c r="K207" s="7"/>
      <c r="L207" s="110"/>
    </row>
    <row r="208" spans="1:12" s="108" customFormat="1" ht="27" customHeight="1" x14ac:dyDescent="0.2">
      <c r="A208" s="3"/>
      <c r="B208" s="3"/>
      <c r="C208" s="3"/>
      <c r="D208" s="7"/>
      <c r="E208" s="16"/>
      <c r="F208" s="48">
        <v>4173</v>
      </c>
      <c r="G208" s="138" t="s">
        <v>271</v>
      </c>
      <c r="H208" s="138"/>
      <c r="I208" s="138"/>
      <c r="J208" s="139">
        <v>102000.01</v>
      </c>
      <c r="K208" s="7"/>
      <c r="L208" s="110"/>
    </row>
    <row r="209" spans="1:14" s="108" customFormat="1" ht="34.5" customHeight="1" x14ac:dyDescent="0.2">
      <c r="A209" s="3"/>
      <c r="B209" s="3"/>
      <c r="C209" s="3"/>
      <c r="D209" s="7"/>
      <c r="E209" s="16"/>
      <c r="F209" s="48">
        <v>4174</v>
      </c>
      <c r="G209" s="138" t="s">
        <v>270</v>
      </c>
      <c r="H209" s="138"/>
      <c r="I209" s="138"/>
      <c r="J209" s="23">
        <v>0</v>
      </c>
      <c r="K209" s="7"/>
      <c r="L209" s="110"/>
    </row>
    <row r="210" spans="1:14" s="108" customFormat="1" ht="27.75" customHeight="1" x14ac:dyDescent="0.2">
      <c r="A210" s="3"/>
      <c r="B210" s="3"/>
      <c r="C210" s="3"/>
      <c r="D210" s="7"/>
      <c r="E210" s="16"/>
      <c r="F210" s="48">
        <v>4175</v>
      </c>
      <c r="G210" s="138" t="s">
        <v>269</v>
      </c>
      <c r="H210" s="138"/>
      <c r="I210" s="138"/>
      <c r="J210" s="23">
        <v>0</v>
      </c>
      <c r="K210" s="7"/>
      <c r="L210" s="110"/>
    </row>
    <row r="211" spans="1:14" s="108" customFormat="1" ht="30.75" customHeight="1" x14ac:dyDescent="0.2">
      <c r="A211" s="3"/>
      <c r="B211" s="3"/>
      <c r="C211" s="3"/>
      <c r="D211" s="7"/>
      <c r="E211" s="16"/>
      <c r="F211" s="48">
        <v>4176</v>
      </c>
      <c r="G211" s="138" t="s">
        <v>268</v>
      </c>
      <c r="H211" s="138"/>
      <c r="I211" s="138"/>
      <c r="J211" s="23">
        <v>0</v>
      </c>
      <c r="K211" s="7"/>
      <c r="L211" s="110"/>
    </row>
    <row r="212" spans="1:14" s="108" customFormat="1" ht="26.25" customHeight="1" x14ac:dyDescent="0.2">
      <c r="A212" s="3"/>
      <c r="B212" s="3"/>
      <c r="C212" s="3"/>
      <c r="D212" s="7"/>
      <c r="E212" s="16"/>
      <c r="F212" s="48">
        <v>4177</v>
      </c>
      <c r="G212" s="138" t="s">
        <v>267</v>
      </c>
      <c r="H212" s="138"/>
      <c r="I212" s="138"/>
      <c r="J212" s="23">
        <v>0</v>
      </c>
      <c r="K212" s="7"/>
      <c r="L212" s="110"/>
    </row>
    <row r="213" spans="1:14" s="108" customFormat="1" ht="30" customHeight="1" x14ac:dyDescent="0.2">
      <c r="A213" s="3"/>
      <c r="B213" s="3"/>
      <c r="C213" s="3"/>
      <c r="D213" s="7"/>
      <c r="E213" s="16"/>
      <c r="F213" s="48">
        <v>4178</v>
      </c>
      <c r="G213" s="138" t="s">
        <v>266</v>
      </c>
      <c r="H213" s="138"/>
      <c r="I213" s="138"/>
      <c r="J213" s="23">
        <v>0</v>
      </c>
      <c r="K213" s="7"/>
      <c r="L213" s="110"/>
    </row>
    <row r="214" spans="1:14" s="108" customFormat="1" ht="14.25" customHeight="1" x14ac:dyDescent="0.2">
      <c r="A214" s="3"/>
      <c r="B214" s="7"/>
      <c r="C214" s="7"/>
      <c r="D214" s="7"/>
      <c r="E214" s="16"/>
      <c r="F214" s="16"/>
      <c r="G214" s="16"/>
      <c r="H214" s="16"/>
      <c r="I214" s="16"/>
      <c r="J214" s="16"/>
      <c r="K214" s="7"/>
    </row>
    <row r="215" spans="1:14" s="132" customFormat="1" ht="14.25" customHeight="1" x14ac:dyDescent="0.2">
      <c r="A215" s="3"/>
      <c r="B215" s="3"/>
      <c r="C215" s="3"/>
      <c r="D215" s="7"/>
      <c r="E215" s="16"/>
      <c r="F215" s="6"/>
      <c r="G215" s="8"/>
      <c r="H215" s="137"/>
      <c r="I215" s="136"/>
      <c r="J215" s="135"/>
      <c r="K215" s="134"/>
      <c r="L215" s="133"/>
    </row>
    <row r="216" spans="1:14" ht="29.25" customHeight="1" x14ac:dyDescent="0.2">
      <c r="B216" s="92">
        <v>8</v>
      </c>
      <c r="D216" s="1"/>
      <c r="E216" s="131" t="s">
        <v>265</v>
      </c>
      <c r="F216" s="131"/>
      <c r="G216" s="131"/>
      <c r="H216" s="131"/>
      <c r="I216" s="131"/>
      <c r="J216" s="131"/>
      <c r="K216" s="7"/>
    </row>
    <row r="217" spans="1:14" ht="14.25" customHeight="1" x14ac:dyDescent="0.2">
      <c r="D217" s="7"/>
      <c r="E217" s="16"/>
      <c r="F217" s="9" t="s">
        <v>11</v>
      </c>
      <c r="G217" s="15" t="s">
        <v>10</v>
      </c>
      <c r="H217" s="15"/>
      <c r="I217" s="15"/>
      <c r="J217" s="90" t="s">
        <v>61</v>
      </c>
      <c r="K217" s="7"/>
    </row>
    <row r="218" spans="1:14" ht="47.25" customHeight="1" x14ac:dyDescent="0.2">
      <c r="D218" s="7"/>
      <c r="E218" s="16"/>
      <c r="F218" s="9">
        <v>42000</v>
      </c>
      <c r="G218" s="130" t="s">
        <v>264</v>
      </c>
      <c r="H218" s="130"/>
      <c r="I218" s="130"/>
      <c r="J218" s="129">
        <f>+J219+J225</f>
        <v>86887008.180000007</v>
      </c>
      <c r="K218" s="7"/>
    </row>
    <row r="219" spans="1:14" ht="33.75" customHeight="1" x14ac:dyDescent="0.2">
      <c r="D219" s="7"/>
      <c r="E219" s="16"/>
      <c r="F219" s="46">
        <v>4210</v>
      </c>
      <c r="G219" s="128" t="s">
        <v>263</v>
      </c>
      <c r="H219" s="128"/>
      <c r="I219" s="128"/>
      <c r="J219" s="111">
        <f>+SUM(J220:J223)</f>
        <v>52922265.68</v>
      </c>
      <c r="K219" s="7"/>
      <c r="L219" s="126">
        <v>52922265.68</v>
      </c>
      <c r="M219" s="125" t="s">
        <v>14</v>
      </c>
      <c r="N219" s="124">
        <f>+J219-L219</f>
        <v>0</v>
      </c>
    </row>
    <row r="220" spans="1:14" ht="14.25" customHeight="1" x14ac:dyDescent="0.2">
      <c r="D220" s="7"/>
      <c r="E220" s="16"/>
      <c r="F220" s="48">
        <v>4211</v>
      </c>
      <c r="G220" s="23" t="s">
        <v>178</v>
      </c>
      <c r="H220" s="83"/>
      <c r="I220" s="83"/>
      <c r="J220" s="82">
        <v>0</v>
      </c>
      <c r="K220" s="7"/>
    </row>
    <row r="221" spans="1:14" ht="14.25" customHeight="1" x14ac:dyDescent="0.2">
      <c r="D221" s="7"/>
      <c r="E221" s="16"/>
      <c r="F221" s="48">
        <v>4212</v>
      </c>
      <c r="G221" s="23" t="s">
        <v>123</v>
      </c>
      <c r="H221" s="83"/>
      <c r="I221" s="83"/>
      <c r="J221" s="82">
        <v>52922265.68</v>
      </c>
      <c r="K221" s="7"/>
    </row>
    <row r="222" spans="1:14" ht="14.25" customHeight="1" x14ac:dyDescent="0.2">
      <c r="D222" s="7"/>
      <c r="E222" s="16"/>
      <c r="F222" s="48">
        <v>4213</v>
      </c>
      <c r="G222" s="23" t="s">
        <v>173</v>
      </c>
      <c r="H222" s="83"/>
      <c r="I222" s="83"/>
      <c r="J222" s="82">
        <v>0</v>
      </c>
      <c r="K222" s="7"/>
    </row>
    <row r="223" spans="1:14" ht="14.25" customHeight="1" x14ac:dyDescent="0.2">
      <c r="D223" s="7"/>
      <c r="E223" s="16"/>
      <c r="F223" s="48">
        <v>4214</v>
      </c>
      <c r="G223" s="23" t="s">
        <v>262</v>
      </c>
      <c r="H223" s="83"/>
      <c r="I223" s="83"/>
      <c r="J223" s="82">
        <v>0</v>
      </c>
      <c r="K223" s="7"/>
    </row>
    <row r="224" spans="1:14" ht="14.25" customHeight="1" x14ac:dyDescent="0.2">
      <c r="D224" s="7"/>
      <c r="E224" s="16"/>
      <c r="F224" s="48">
        <v>4215</v>
      </c>
      <c r="G224" s="23" t="s">
        <v>261</v>
      </c>
      <c r="H224" s="83"/>
      <c r="I224" s="83"/>
      <c r="J224" s="82">
        <v>0</v>
      </c>
      <c r="K224" s="7"/>
    </row>
    <row r="225" spans="4:14" ht="14.25" customHeight="1" x14ac:dyDescent="0.2">
      <c r="D225" s="7"/>
      <c r="E225" s="16"/>
      <c r="F225" s="46">
        <v>4220</v>
      </c>
      <c r="G225" s="89" t="s">
        <v>260</v>
      </c>
      <c r="H225" s="83"/>
      <c r="I225" s="83"/>
      <c r="J225" s="127">
        <f>+J226</f>
        <v>33964742.5</v>
      </c>
      <c r="K225" s="7"/>
      <c r="L225" s="126">
        <v>33964742.5</v>
      </c>
      <c r="M225" s="125" t="s">
        <v>14</v>
      </c>
      <c r="N225" s="124">
        <f>+J225-L225</f>
        <v>0</v>
      </c>
    </row>
    <row r="226" spans="4:14" ht="14.25" customHeight="1" x14ac:dyDescent="0.2">
      <c r="E226" s="6"/>
      <c r="F226" s="48">
        <v>4221</v>
      </c>
      <c r="G226" s="23" t="s">
        <v>259</v>
      </c>
      <c r="H226" s="83"/>
      <c r="I226" s="83"/>
      <c r="J226" s="82">
        <v>33964742.5</v>
      </c>
      <c r="L226" s="1"/>
    </row>
    <row r="227" spans="4:14" ht="14.25" customHeight="1" x14ac:dyDescent="0.2">
      <c r="E227" s="6"/>
      <c r="F227" s="48">
        <v>4223</v>
      </c>
      <c r="G227" s="23" t="s">
        <v>206</v>
      </c>
      <c r="H227" s="83"/>
      <c r="I227" s="83"/>
      <c r="J227" s="82">
        <v>0</v>
      </c>
      <c r="L227" s="1"/>
    </row>
    <row r="228" spans="4:14" ht="14.25" customHeight="1" x14ac:dyDescent="0.2">
      <c r="E228" s="6"/>
      <c r="F228" s="48">
        <v>4225</v>
      </c>
      <c r="G228" s="23" t="s">
        <v>198</v>
      </c>
      <c r="H228" s="83"/>
      <c r="I228" s="83"/>
      <c r="J228" s="82">
        <v>0</v>
      </c>
      <c r="L228" s="1"/>
    </row>
    <row r="229" spans="4:14" ht="14.25" customHeight="1" x14ac:dyDescent="0.2">
      <c r="E229" s="6"/>
      <c r="F229" s="48">
        <v>4227</v>
      </c>
      <c r="G229" s="23" t="s">
        <v>258</v>
      </c>
      <c r="H229" s="83"/>
      <c r="I229" s="83"/>
      <c r="J229" s="82">
        <v>0</v>
      </c>
      <c r="L229" s="1"/>
    </row>
    <row r="230" spans="4:14" ht="14.25" customHeight="1" x14ac:dyDescent="0.2">
      <c r="E230" s="6"/>
      <c r="F230" s="6"/>
      <c r="G230" s="123"/>
      <c r="H230" s="80"/>
      <c r="I230" s="80"/>
      <c r="J230" s="79"/>
      <c r="L230" s="1"/>
    </row>
    <row r="231" spans="4:14" ht="14.25" customHeight="1" x14ac:dyDescent="0.2">
      <c r="F231" s="122"/>
      <c r="G231" s="122"/>
      <c r="H231" s="122"/>
      <c r="I231" s="122"/>
      <c r="J231" s="122"/>
      <c r="K231" s="7"/>
    </row>
    <row r="232" spans="4:14" ht="14.25" customHeight="1" x14ac:dyDescent="0.2">
      <c r="D232" s="1"/>
      <c r="E232" s="14" t="s">
        <v>257</v>
      </c>
      <c r="F232" s="14"/>
      <c r="G232" s="14"/>
      <c r="H232" s="14"/>
      <c r="I232" s="14"/>
      <c r="J232" s="14"/>
      <c r="K232" s="7"/>
    </row>
    <row r="233" spans="4:14" ht="14.25" customHeight="1" x14ac:dyDescent="0.2">
      <c r="D233" s="7"/>
      <c r="E233" s="16"/>
      <c r="F233" s="9" t="s">
        <v>11</v>
      </c>
      <c r="G233" s="15" t="s">
        <v>10</v>
      </c>
      <c r="H233" s="15"/>
      <c r="I233" s="15"/>
      <c r="J233" s="90" t="s">
        <v>61</v>
      </c>
      <c r="K233" s="7"/>
    </row>
    <row r="234" spans="4:14" ht="14.25" customHeight="1" x14ac:dyDescent="0.2">
      <c r="D234" s="7"/>
      <c r="E234" s="16"/>
      <c r="F234" s="46">
        <v>4300</v>
      </c>
      <c r="G234" s="89" t="s">
        <v>256</v>
      </c>
      <c r="H234" s="112"/>
      <c r="I234" s="83"/>
      <c r="J234" s="111">
        <f>+J238+J244+J246+J248</f>
        <v>494285.67</v>
      </c>
      <c r="K234" s="7"/>
      <c r="L234" s="121">
        <v>494285.67</v>
      </c>
      <c r="M234" s="120" t="s">
        <v>14</v>
      </c>
      <c r="N234" s="119">
        <f>+J234-L234</f>
        <v>0</v>
      </c>
    </row>
    <row r="235" spans="4:14" ht="14.25" customHeight="1" x14ac:dyDescent="0.2">
      <c r="D235" s="7"/>
      <c r="E235" s="16"/>
      <c r="F235" s="48">
        <v>4310</v>
      </c>
      <c r="G235" s="23" t="s">
        <v>74</v>
      </c>
      <c r="H235" s="83"/>
      <c r="I235" s="83"/>
      <c r="J235" s="82">
        <v>0</v>
      </c>
      <c r="K235" s="7"/>
    </row>
    <row r="236" spans="4:14" ht="14.25" customHeight="1" x14ac:dyDescent="0.2">
      <c r="D236" s="7"/>
      <c r="E236" s="16"/>
      <c r="F236" s="48">
        <v>4311</v>
      </c>
      <c r="G236" s="23" t="s">
        <v>255</v>
      </c>
      <c r="H236" s="83"/>
      <c r="I236" s="83"/>
      <c r="J236" s="82">
        <v>0</v>
      </c>
      <c r="K236" s="7"/>
    </row>
    <row r="237" spans="4:14" ht="14.25" customHeight="1" x14ac:dyDescent="0.2">
      <c r="D237" s="7"/>
      <c r="E237" s="16"/>
      <c r="F237" s="48">
        <v>4319</v>
      </c>
      <c r="G237" s="23" t="s">
        <v>254</v>
      </c>
      <c r="H237" s="83"/>
      <c r="I237" s="83"/>
      <c r="J237" s="82">
        <v>0</v>
      </c>
      <c r="K237" s="7"/>
    </row>
    <row r="238" spans="4:14" ht="14.25" customHeight="1" x14ac:dyDescent="0.2">
      <c r="D238" s="7"/>
      <c r="E238" s="16"/>
      <c r="F238" s="46">
        <v>4320</v>
      </c>
      <c r="G238" s="89" t="s">
        <v>253</v>
      </c>
      <c r="H238" s="112"/>
      <c r="I238" s="112"/>
      <c r="J238" s="111">
        <f>+SUM(J239:J243)</f>
        <v>0</v>
      </c>
      <c r="K238" s="7"/>
    </row>
    <row r="239" spans="4:14" ht="14.25" customHeight="1" x14ac:dyDescent="0.2">
      <c r="D239" s="7"/>
      <c r="E239" s="16"/>
      <c r="F239" s="48">
        <v>4321</v>
      </c>
      <c r="G239" s="23" t="s">
        <v>252</v>
      </c>
      <c r="H239" s="83"/>
      <c r="I239" s="83"/>
      <c r="J239" s="82">
        <v>0</v>
      </c>
      <c r="K239" s="7"/>
    </row>
    <row r="240" spans="4:14" ht="14.25" customHeight="1" x14ac:dyDescent="0.2">
      <c r="D240" s="7"/>
      <c r="E240" s="16"/>
      <c r="F240" s="48">
        <v>4322</v>
      </c>
      <c r="G240" s="23" t="s">
        <v>251</v>
      </c>
      <c r="H240" s="83"/>
      <c r="I240" s="83"/>
      <c r="J240" s="82">
        <v>0</v>
      </c>
      <c r="K240" s="7"/>
    </row>
    <row r="241" spans="4:11" ht="14.25" customHeight="1" x14ac:dyDescent="0.2">
      <c r="D241" s="7"/>
      <c r="E241" s="16"/>
      <c r="F241" s="48">
        <v>4323</v>
      </c>
      <c r="G241" s="23" t="s">
        <v>250</v>
      </c>
      <c r="H241" s="83"/>
      <c r="I241" s="83"/>
      <c r="J241" s="82">
        <v>0</v>
      </c>
      <c r="K241" s="7"/>
    </row>
    <row r="242" spans="4:11" ht="14.25" customHeight="1" x14ac:dyDescent="0.2">
      <c r="D242" s="7"/>
      <c r="E242" s="16"/>
      <c r="F242" s="48">
        <v>4324</v>
      </c>
      <c r="G242" s="23" t="s">
        <v>249</v>
      </c>
      <c r="H242" s="83"/>
      <c r="I242" s="83"/>
      <c r="J242" s="82">
        <v>0</v>
      </c>
      <c r="K242" s="7"/>
    </row>
    <row r="243" spans="4:11" ht="14.25" customHeight="1" x14ac:dyDescent="0.2">
      <c r="D243" s="7"/>
      <c r="E243" s="16"/>
      <c r="F243" s="48">
        <v>4325</v>
      </c>
      <c r="G243" s="23" t="s">
        <v>248</v>
      </c>
      <c r="H243" s="83"/>
      <c r="I243" s="83"/>
      <c r="J243" s="82">
        <v>0</v>
      </c>
      <c r="K243" s="7"/>
    </row>
    <row r="244" spans="4:11" ht="14.25" customHeight="1" x14ac:dyDescent="0.2">
      <c r="D244" s="7"/>
      <c r="E244" s="16"/>
      <c r="F244" s="46">
        <v>4330</v>
      </c>
      <c r="G244" s="89" t="s">
        <v>72</v>
      </c>
      <c r="H244" s="112"/>
      <c r="I244" s="112"/>
      <c r="J244" s="111">
        <f>+SUM(J245:J246)</f>
        <v>0</v>
      </c>
      <c r="K244" s="7"/>
    </row>
    <row r="245" spans="4:11" ht="14.25" customHeight="1" x14ac:dyDescent="0.2">
      <c r="D245" s="7"/>
      <c r="E245" s="16"/>
      <c r="F245" s="48">
        <v>4331</v>
      </c>
      <c r="G245" s="23" t="s">
        <v>72</v>
      </c>
      <c r="H245" s="83"/>
      <c r="I245" s="83"/>
      <c r="J245" s="82">
        <v>0</v>
      </c>
      <c r="K245" s="7"/>
    </row>
    <row r="246" spans="4:11" ht="14.25" customHeight="1" x14ac:dyDescent="0.2">
      <c r="D246" s="7"/>
      <c r="E246" s="16"/>
      <c r="F246" s="46">
        <v>4340</v>
      </c>
      <c r="G246" s="89" t="s">
        <v>71</v>
      </c>
      <c r="H246" s="112"/>
      <c r="I246" s="112"/>
      <c r="J246" s="111">
        <v>0</v>
      </c>
      <c r="K246" s="7"/>
    </row>
    <row r="247" spans="4:11" ht="14.25" customHeight="1" x14ac:dyDescent="0.2">
      <c r="D247" s="7"/>
      <c r="E247" s="16"/>
      <c r="F247" s="48">
        <v>4341</v>
      </c>
      <c r="G247" s="23" t="s">
        <v>71</v>
      </c>
      <c r="H247" s="83"/>
      <c r="I247" s="83"/>
      <c r="J247" s="82">
        <v>0</v>
      </c>
      <c r="K247" s="7"/>
    </row>
    <row r="248" spans="4:11" ht="14.25" customHeight="1" x14ac:dyDescent="0.2">
      <c r="D248" s="7"/>
      <c r="E248" s="16"/>
      <c r="F248" s="46">
        <v>4390</v>
      </c>
      <c r="G248" s="89" t="s">
        <v>70</v>
      </c>
      <c r="H248" s="112"/>
      <c r="I248" s="112"/>
      <c r="J248" s="111">
        <f>+SUM(J249:J255)</f>
        <v>494285.67</v>
      </c>
      <c r="K248" s="7"/>
    </row>
    <row r="249" spans="4:11" ht="14.25" customHeight="1" x14ac:dyDescent="0.2">
      <c r="D249" s="7"/>
      <c r="E249" s="16"/>
      <c r="F249" s="48">
        <v>4392</v>
      </c>
      <c r="G249" s="23" t="s">
        <v>247</v>
      </c>
      <c r="H249" s="83"/>
      <c r="I249" s="83"/>
      <c r="J249" s="82">
        <v>0</v>
      </c>
      <c r="K249" s="7"/>
    </row>
    <row r="250" spans="4:11" ht="14.25" customHeight="1" x14ac:dyDescent="0.2">
      <c r="D250" s="7"/>
      <c r="E250" s="16"/>
      <c r="F250" s="48">
        <v>4393</v>
      </c>
      <c r="G250" s="23" t="s">
        <v>246</v>
      </c>
      <c r="H250" s="83"/>
      <c r="I250" s="83"/>
      <c r="J250" s="82">
        <v>0</v>
      </c>
      <c r="K250" s="7"/>
    </row>
    <row r="251" spans="4:11" ht="14.25" customHeight="1" x14ac:dyDescent="0.2">
      <c r="D251" s="7"/>
      <c r="E251" s="16"/>
      <c r="F251" s="48">
        <v>4394</v>
      </c>
      <c r="G251" s="23" t="s">
        <v>245</v>
      </c>
      <c r="H251" s="83"/>
      <c r="I251" s="83"/>
      <c r="J251" s="82">
        <v>0</v>
      </c>
      <c r="K251" s="7"/>
    </row>
    <row r="252" spans="4:11" ht="14.25" customHeight="1" x14ac:dyDescent="0.2">
      <c r="D252" s="7"/>
      <c r="E252" s="16"/>
      <c r="F252" s="48">
        <v>4395</v>
      </c>
      <c r="G252" s="23" t="s">
        <v>133</v>
      </c>
      <c r="H252" s="83"/>
      <c r="I252" s="83"/>
      <c r="J252" s="82">
        <v>0</v>
      </c>
      <c r="K252" s="7"/>
    </row>
    <row r="253" spans="4:11" ht="14.25" customHeight="1" x14ac:dyDescent="0.2">
      <c r="D253" s="7"/>
      <c r="E253" s="16"/>
      <c r="F253" s="48">
        <v>4396</v>
      </c>
      <c r="G253" s="23" t="s">
        <v>244</v>
      </c>
      <c r="H253" s="83"/>
      <c r="I253" s="83"/>
      <c r="J253" s="82">
        <v>0</v>
      </c>
      <c r="K253" s="7"/>
    </row>
    <row r="254" spans="4:11" ht="14.25" customHeight="1" x14ac:dyDescent="0.2">
      <c r="D254" s="7"/>
      <c r="E254" s="16"/>
      <c r="F254" s="48">
        <v>4397</v>
      </c>
      <c r="G254" s="23" t="s">
        <v>243</v>
      </c>
      <c r="H254" s="83"/>
      <c r="I254" s="83"/>
      <c r="J254" s="82">
        <v>0</v>
      </c>
      <c r="K254" s="7"/>
    </row>
    <row r="255" spans="4:11" ht="14.25" customHeight="1" x14ac:dyDescent="0.2">
      <c r="D255" s="7"/>
      <c r="E255" s="16"/>
      <c r="F255" s="48">
        <v>4399</v>
      </c>
      <c r="G255" s="23" t="s">
        <v>70</v>
      </c>
      <c r="H255" s="83"/>
      <c r="I255" s="83"/>
      <c r="J255" s="82">
        <v>494285.67</v>
      </c>
      <c r="K255" s="7"/>
    </row>
    <row r="256" spans="4:11" ht="14.25" customHeight="1" x14ac:dyDescent="0.2">
      <c r="D256" s="1"/>
      <c r="E256" s="8"/>
      <c r="F256" s="8"/>
      <c r="G256" s="8"/>
      <c r="H256" s="8"/>
      <c r="I256" s="8"/>
      <c r="J256" s="8"/>
    </row>
    <row r="257" spans="1:14" ht="14.25" customHeight="1" x14ac:dyDescent="0.2">
      <c r="D257" s="100" t="s">
        <v>242</v>
      </c>
      <c r="E257" s="100"/>
      <c r="F257" s="100"/>
      <c r="G257" s="100"/>
      <c r="H257" s="100"/>
      <c r="I257" s="100"/>
      <c r="J257" s="100"/>
      <c r="K257" s="7"/>
    </row>
    <row r="258" spans="1:14" ht="14.25" customHeight="1" x14ac:dyDescent="0.2">
      <c r="B258" s="92">
        <v>9</v>
      </c>
      <c r="D258" s="1"/>
      <c r="E258" s="14" t="s">
        <v>241</v>
      </c>
      <c r="F258" s="14"/>
      <c r="G258" s="14"/>
      <c r="H258" s="14"/>
      <c r="I258" s="14"/>
      <c r="J258" s="14"/>
      <c r="K258" s="7"/>
    </row>
    <row r="259" spans="1:14" ht="14.25" customHeight="1" x14ac:dyDescent="0.2">
      <c r="D259" s="7"/>
      <c r="E259" s="16"/>
      <c r="F259" s="9" t="s">
        <v>11</v>
      </c>
      <c r="G259" s="15" t="s">
        <v>10</v>
      </c>
      <c r="H259" s="15"/>
      <c r="I259" s="15"/>
      <c r="J259" s="90" t="s">
        <v>61</v>
      </c>
      <c r="K259" s="7"/>
    </row>
    <row r="260" spans="1:14" ht="14.25" customHeight="1" x14ac:dyDescent="0.2">
      <c r="D260" s="7"/>
      <c r="E260" s="16"/>
      <c r="F260" s="118">
        <v>5000</v>
      </c>
      <c r="G260" s="117" t="s">
        <v>240</v>
      </c>
      <c r="H260" s="90"/>
      <c r="I260" s="90"/>
      <c r="J260" s="116">
        <f>J261+J289+J322+J332+J347+J380</f>
        <v>84489007.420000002</v>
      </c>
      <c r="L260" s="115">
        <v>84489007.419999987</v>
      </c>
      <c r="M260" s="115" t="s">
        <v>14</v>
      </c>
      <c r="N260" s="114">
        <f>+J260-L260</f>
        <v>0</v>
      </c>
    </row>
    <row r="261" spans="1:14" ht="14.25" customHeight="1" x14ac:dyDescent="0.2">
      <c r="D261" s="7"/>
      <c r="E261" s="16"/>
      <c r="F261" s="46">
        <v>5100</v>
      </c>
      <c r="G261" s="89" t="s">
        <v>239</v>
      </c>
      <c r="H261" s="83"/>
      <c r="I261" s="83"/>
      <c r="J261" s="21">
        <f>J262+J269+J279</f>
        <v>84416914.320000008</v>
      </c>
      <c r="K261" s="7"/>
    </row>
    <row r="262" spans="1:14" ht="14.25" customHeight="1" x14ac:dyDescent="0.2">
      <c r="D262" s="7"/>
      <c r="E262" s="16"/>
      <c r="F262" s="48">
        <v>5110</v>
      </c>
      <c r="G262" s="23" t="s">
        <v>238</v>
      </c>
      <c r="H262" s="83"/>
      <c r="I262" s="83"/>
      <c r="J262" s="82">
        <f>SUM(J263:J268)</f>
        <v>24460941.210000001</v>
      </c>
      <c r="K262" s="7"/>
    </row>
    <row r="263" spans="1:14" ht="14.25" customHeight="1" x14ac:dyDescent="0.2">
      <c r="D263" s="7"/>
      <c r="E263" s="16"/>
      <c r="F263" s="48">
        <v>5111</v>
      </c>
      <c r="G263" s="23" t="s">
        <v>237</v>
      </c>
      <c r="H263" s="83"/>
      <c r="I263" s="83"/>
      <c r="J263" s="82">
        <v>4547887.0599999996</v>
      </c>
      <c r="K263" s="7"/>
    </row>
    <row r="264" spans="1:14" ht="14.25" customHeight="1" x14ac:dyDescent="0.2">
      <c r="D264" s="7"/>
      <c r="E264" s="16"/>
      <c r="F264" s="48">
        <v>5112</v>
      </c>
      <c r="G264" s="23" t="s">
        <v>236</v>
      </c>
      <c r="H264" s="83"/>
      <c r="I264" s="83"/>
      <c r="J264" s="82">
        <v>8545243.4900000002</v>
      </c>
      <c r="K264" s="7"/>
    </row>
    <row r="265" spans="1:14" ht="14.25" customHeight="1" x14ac:dyDescent="0.2">
      <c r="D265" s="7"/>
      <c r="E265" s="16"/>
      <c r="F265" s="48">
        <v>5113</v>
      </c>
      <c r="G265" s="23" t="s">
        <v>235</v>
      </c>
      <c r="H265" s="83"/>
      <c r="I265" s="83"/>
      <c r="J265" s="82">
        <v>3982932.42</v>
      </c>
      <c r="K265" s="7"/>
    </row>
    <row r="266" spans="1:14" ht="14.25" customHeight="1" x14ac:dyDescent="0.2">
      <c r="D266" s="7"/>
      <c r="E266" s="16"/>
      <c r="F266" s="48">
        <v>5114</v>
      </c>
      <c r="G266" s="23" t="s">
        <v>234</v>
      </c>
      <c r="H266" s="83"/>
      <c r="I266" s="83"/>
      <c r="J266" s="82">
        <v>1628513.65</v>
      </c>
      <c r="K266" s="7"/>
    </row>
    <row r="267" spans="1:14" ht="14.25" customHeight="1" x14ac:dyDescent="0.2">
      <c r="D267" s="7"/>
      <c r="E267" s="16"/>
      <c r="F267" s="48">
        <v>5115</v>
      </c>
      <c r="G267" s="23" t="s">
        <v>233</v>
      </c>
      <c r="H267" s="83"/>
      <c r="I267" s="83"/>
      <c r="J267" s="82">
        <v>5751598.6699999999</v>
      </c>
      <c r="K267" s="7"/>
    </row>
    <row r="268" spans="1:14" ht="14.25" customHeight="1" x14ac:dyDescent="0.2">
      <c r="D268" s="7"/>
      <c r="E268" s="16"/>
      <c r="F268" s="48">
        <v>5116</v>
      </c>
      <c r="G268" s="23" t="s">
        <v>232</v>
      </c>
      <c r="H268" s="83"/>
      <c r="I268" s="83"/>
      <c r="J268" s="82">
        <v>4765.92</v>
      </c>
      <c r="K268" s="7"/>
    </row>
    <row r="269" spans="1:14" ht="14.25" customHeight="1" x14ac:dyDescent="0.2">
      <c r="D269" s="7"/>
      <c r="E269" s="16"/>
      <c r="F269" s="48">
        <v>5120</v>
      </c>
      <c r="G269" s="23" t="s">
        <v>56</v>
      </c>
      <c r="H269" s="83"/>
      <c r="I269" s="83"/>
      <c r="J269" s="82">
        <f>SUM(J270:J278)</f>
        <v>1500341.99</v>
      </c>
      <c r="K269" s="7"/>
    </row>
    <row r="270" spans="1:14" s="108" customFormat="1" ht="14.25" customHeight="1" x14ac:dyDescent="0.2">
      <c r="A270" s="3"/>
      <c r="B270" s="3"/>
      <c r="C270" s="3"/>
      <c r="D270" s="7"/>
      <c r="E270" s="16"/>
      <c r="F270" s="48">
        <v>5121</v>
      </c>
      <c r="G270" s="23" t="s">
        <v>231</v>
      </c>
      <c r="H270" s="83"/>
      <c r="I270" s="83"/>
      <c r="J270" s="82">
        <v>185832.85</v>
      </c>
      <c r="K270" s="7"/>
      <c r="L270" s="110"/>
    </row>
    <row r="271" spans="1:14" s="108" customFormat="1" ht="14.25" customHeight="1" x14ac:dyDescent="0.2">
      <c r="A271" s="3"/>
      <c r="B271" s="3"/>
      <c r="C271" s="3"/>
      <c r="D271" s="7"/>
      <c r="E271" s="16"/>
      <c r="F271" s="48">
        <v>5122</v>
      </c>
      <c r="G271" s="23" t="s">
        <v>230</v>
      </c>
      <c r="H271" s="83"/>
      <c r="I271" s="83"/>
      <c r="J271" s="82">
        <v>19955.04</v>
      </c>
      <c r="K271" s="7"/>
      <c r="L271" s="110"/>
    </row>
    <row r="272" spans="1:14" s="108" customFormat="1" ht="14.25" customHeight="1" x14ac:dyDescent="0.2">
      <c r="A272" s="3"/>
      <c r="B272" s="3"/>
      <c r="C272" s="3"/>
      <c r="D272" s="7"/>
      <c r="E272" s="16"/>
      <c r="F272" s="48">
        <v>5123</v>
      </c>
      <c r="G272" s="23" t="s">
        <v>57</v>
      </c>
      <c r="H272" s="83"/>
      <c r="I272" s="83"/>
      <c r="J272" s="82">
        <v>0</v>
      </c>
      <c r="K272" s="7"/>
      <c r="L272" s="110"/>
    </row>
    <row r="273" spans="1:12" s="108" customFormat="1" ht="14.25" customHeight="1" x14ac:dyDescent="0.2">
      <c r="A273" s="3"/>
      <c r="B273" s="3"/>
      <c r="C273" s="3"/>
      <c r="D273" s="7"/>
      <c r="E273" s="16"/>
      <c r="F273" s="48">
        <v>5124</v>
      </c>
      <c r="G273" s="23" t="s">
        <v>229</v>
      </c>
      <c r="H273" s="83"/>
      <c r="I273" s="83"/>
      <c r="J273" s="82">
        <v>46870.39</v>
      </c>
      <c r="K273" s="7"/>
      <c r="L273" s="110"/>
    </row>
    <row r="274" spans="1:12" s="108" customFormat="1" ht="14.25" customHeight="1" x14ac:dyDescent="0.2">
      <c r="A274" s="3"/>
      <c r="B274" s="3"/>
      <c r="C274" s="3"/>
      <c r="D274" s="7"/>
      <c r="E274" s="16"/>
      <c r="F274" s="48">
        <v>5125</v>
      </c>
      <c r="G274" s="23" t="s">
        <v>228</v>
      </c>
      <c r="H274" s="83"/>
      <c r="I274" s="83"/>
      <c r="J274" s="82">
        <v>18601.91</v>
      </c>
      <c r="K274" s="7"/>
      <c r="L274" s="110"/>
    </row>
    <row r="275" spans="1:12" s="108" customFormat="1" ht="14.25" customHeight="1" x14ac:dyDescent="0.2">
      <c r="A275" s="3"/>
      <c r="B275" s="3"/>
      <c r="C275" s="3"/>
      <c r="D275" s="7"/>
      <c r="E275" s="16"/>
      <c r="F275" s="48">
        <v>5126</v>
      </c>
      <c r="G275" s="23" t="s">
        <v>227</v>
      </c>
      <c r="H275" s="83"/>
      <c r="I275" s="83"/>
      <c r="J275" s="82">
        <v>1166809.56</v>
      </c>
      <c r="K275" s="7"/>
      <c r="L275" s="110"/>
    </row>
    <row r="276" spans="1:12" ht="14.25" customHeight="1" x14ac:dyDescent="0.2">
      <c r="D276" s="7"/>
      <c r="E276" s="16"/>
      <c r="F276" s="48">
        <v>5127</v>
      </c>
      <c r="G276" s="23" t="s">
        <v>226</v>
      </c>
      <c r="H276" s="83"/>
      <c r="I276" s="83"/>
      <c r="J276" s="82">
        <v>7152.04</v>
      </c>
      <c r="K276" s="7"/>
    </row>
    <row r="277" spans="1:12" s="108" customFormat="1" ht="14.25" customHeight="1" x14ac:dyDescent="0.2">
      <c r="A277" s="3"/>
      <c r="B277" s="3"/>
      <c r="C277" s="3"/>
      <c r="D277" s="7"/>
      <c r="E277" s="16"/>
      <c r="F277" s="48">
        <v>5128</v>
      </c>
      <c r="G277" s="23" t="s">
        <v>225</v>
      </c>
      <c r="H277" s="83"/>
      <c r="I277" s="83"/>
      <c r="J277" s="98">
        <v>0</v>
      </c>
      <c r="K277" s="7"/>
      <c r="L277" s="110"/>
    </row>
    <row r="278" spans="1:12" s="108" customFormat="1" ht="14.25" customHeight="1" x14ac:dyDescent="0.2">
      <c r="A278" s="3"/>
      <c r="B278" s="3"/>
      <c r="C278" s="3"/>
      <c r="D278" s="7"/>
      <c r="E278" s="16"/>
      <c r="F278" s="48">
        <v>5129</v>
      </c>
      <c r="G278" s="23" t="s">
        <v>224</v>
      </c>
      <c r="H278" s="83"/>
      <c r="I278" s="83"/>
      <c r="J278" s="82">
        <v>55120.2</v>
      </c>
      <c r="K278" s="7"/>
      <c r="L278" s="110"/>
    </row>
    <row r="279" spans="1:12" s="108" customFormat="1" ht="14.25" customHeight="1" x14ac:dyDescent="0.2">
      <c r="A279" s="3"/>
      <c r="B279" s="3"/>
      <c r="C279" s="3"/>
      <c r="D279" s="7"/>
      <c r="E279" s="16"/>
      <c r="F279" s="48">
        <v>5130</v>
      </c>
      <c r="G279" s="23" t="s">
        <v>223</v>
      </c>
      <c r="H279" s="83"/>
      <c r="I279" s="83"/>
      <c r="J279" s="82">
        <f>SUM(J280:J288)</f>
        <v>58455631.120000005</v>
      </c>
      <c r="K279" s="7"/>
      <c r="L279" s="110"/>
    </row>
    <row r="280" spans="1:12" s="108" customFormat="1" ht="14.25" customHeight="1" x14ac:dyDescent="0.2">
      <c r="A280" s="3"/>
      <c r="B280" s="3"/>
      <c r="C280" s="3"/>
      <c r="D280" s="7"/>
      <c r="E280" s="16"/>
      <c r="F280" s="48">
        <v>5131</v>
      </c>
      <c r="G280" s="23" t="s">
        <v>222</v>
      </c>
      <c r="H280" s="83"/>
      <c r="I280" s="83"/>
      <c r="J280" s="82">
        <v>511724.82</v>
      </c>
      <c r="K280" s="7"/>
      <c r="L280" s="110"/>
    </row>
    <row r="281" spans="1:12" s="108" customFormat="1" ht="14.25" customHeight="1" x14ac:dyDescent="0.2">
      <c r="A281" s="3"/>
      <c r="B281" s="3"/>
      <c r="C281" s="3"/>
      <c r="D281" s="7"/>
      <c r="E281" s="16"/>
      <c r="F281" s="48">
        <v>5132</v>
      </c>
      <c r="G281" s="23" t="s">
        <v>221</v>
      </c>
      <c r="H281" s="83"/>
      <c r="I281" s="83"/>
      <c r="J281" s="82">
        <v>1261879.2</v>
      </c>
      <c r="K281" s="7"/>
      <c r="L281" s="110"/>
    </row>
    <row r="282" spans="1:12" s="108" customFormat="1" ht="14.25" customHeight="1" x14ac:dyDescent="0.2">
      <c r="A282" s="3"/>
      <c r="B282" s="3"/>
      <c r="C282" s="3"/>
      <c r="D282" s="7"/>
      <c r="E282" s="16"/>
      <c r="F282" s="48">
        <v>5133</v>
      </c>
      <c r="G282" s="23" t="s">
        <v>220</v>
      </c>
      <c r="H282" s="83"/>
      <c r="I282" s="83"/>
      <c r="J282" s="82">
        <v>617220.56999999995</v>
      </c>
      <c r="K282" s="7"/>
      <c r="L282" s="110"/>
    </row>
    <row r="283" spans="1:12" s="108" customFormat="1" ht="14.25" customHeight="1" x14ac:dyDescent="0.2">
      <c r="A283" s="3"/>
      <c r="B283" s="3"/>
      <c r="C283" s="3"/>
      <c r="D283" s="7"/>
      <c r="E283" s="16"/>
      <c r="F283" s="48">
        <v>5134</v>
      </c>
      <c r="G283" s="23" t="s">
        <v>219</v>
      </c>
      <c r="H283" s="83"/>
      <c r="I283" s="83"/>
      <c r="J283" s="82">
        <v>12805.97</v>
      </c>
      <c r="K283" s="7"/>
      <c r="L283" s="110"/>
    </row>
    <row r="284" spans="1:12" s="108" customFormat="1" ht="14.25" customHeight="1" x14ac:dyDescent="0.2">
      <c r="A284" s="3"/>
      <c r="B284" s="3"/>
      <c r="C284" s="3"/>
      <c r="D284" s="7"/>
      <c r="E284" s="16"/>
      <c r="F284" s="48">
        <v>5135</v>
      </c>
      <c r="G284" s="23" t="s">
        <v>218</v>
      </c>
      <c r="H284" s="83"/>
      <c r="I284" s="83"/>
      <c r="J284" s="82">
        <v>53801789.43</v>
      </c>
      <c r="K284" s="7"/>
      <c r="L284" s="110"/>
    </row>
    <row r="285" spans="1:12" s="108" customFormat="1" ht="14.25" customHeight="1" x14ac:dyDescent="0.2">
      <c r="A285" s="3"/>
      <c r="B285" s="3"/>
      <c r="C285" s="3"/>
      <c r="D285" s="7"/>
      <c r="E285" s="16"/>
      <c r="F285" s="48">
        <v>5136</v>
      </c>
      <c r="G285" s="23" t="s">
        <v>217</v>
      </c>
      <c r="H285" s="83"/>
      <c r="I285" s="83"/>
      <c r="J285" s="82">
        <v>168349.12</v>
      </c>
      <c r="K285" s="7"/>
      <c r="L285" s="110"/>
    </row>
    <row r="286" spans="1:12" s="108" customFormat="1" ht="14.25" customHeight="1" x14ac:dyDescent="0.2">
      <c r="A286" s="3"/>
      <c r="B286" s="3"/>
      <c r="C286" s="3"/>
      <c r="D286" s="7"/>
      <c r="E286" s="16"/>
      <c r="F286" s="48">
        <v>5137</v>
      </c>
      <c r="G286" s="23" t="s">
        <v>216</v>
      </c>
      <c r="H286" s="83"/>
      <c r="I286" s="83"/>
      <c r="J286" s="82">
        <v>47279.6</v>
      </c>
      <c r="K286" s="7"/>
      <c r="L286" s="110"/>
    </row>
    <row r="287" spans="1:12" s="108" customFormat="1" ht="14.25" customHeight="1" x14ac:dyDescent="0.2">
      <c r="A287" s="3"/>
      <c r="B287" s="3"/>
      <c r="C287" s="3"/>
      <c r="D287" s="7"/>
      <c r="E287" s="16"/>
      <c r="F287" s="48">
        <v>5138</v>
      </c>
      <c r="G287" s="23" t="s">
        <v>215</v>
      </c>
      <c r="H287" s="83"/>
      <c r="I287" s="83"/>
      <c r="J287" s="82">
        <v>27406.28</v>
      </c>
      <c r="K287" s="7"/>
      <c r="L287" s="110"/>
    </row>
    <row r="288" spans="1:12" s="108" customFormat="1" ht="14.25" customHeight="1" x14ac:dyDescent="0.2">
      <c r="A288" s="3"/>
      <c r="B288" s="3"/>
      <c r="C288" s="3"/>
      <c r="D288" s="7"/>
      <c r="E288" s="16"/>
      <c r="F288" s="48">
        <v>5139</v>
      </c>
      <c r="G288" s="23" t="s">
        <v>214</v>
      </c>
      <c r="H288" s="83"/>
      <c r="I288" s="83"/>
      <c r="J288" s="82">
        <v>2007176.13</v>
      </c>
      <c r="K288" s="7"/>
      <c r="L288" s="110"/>
    </row>
    <row r="289" spans="1:12" s="108" customFormat="1" ht="14.25" customHeight="1" x14ac:dyDescent="0.2">
      <c r="A289" s="3"/>
      <c r="B289" s="3"/>
      <c r="C289" s="3"/>
      <c r="D289" s="7"/>
      <c r="E289" s="16"/>
      <c r="F289" s="46">
        <v>5200</v>
      </c>
      <c r="G289" s="89" t="s">
        <v>213</v>
      </c>
      <c r="H289" s="112"/>
      <c r="I289" s="112"/>
      <c r="J289" s="111">
        <f>J290+J293+J296+J299+J304+J308+J311+J313+J319</f>
        <v>72096.160000000003</v>
      </c>
      <c r="K289" s="7"/>
      <c r="L289" s="110"/>
    </row>
    <row r="290" spans="1:12" s="108" customFormat="1" ht="14.25" customHeight="1" x14ac:dyDescent="0.2">
      <c r="A290" s="3"/>
      <c r="B290" s="3"/>
      <c r="C290" s="3"/>
      <c r="D290" s="7"/>
      <c r="E290" s="16"/>
      <c r="F290" s="48">
        <v>5210</v>
      </c>
      <c r="G290" s="23" t="s">
        <v>212</v>
      </c>
      <c r="H290" s="83"/>
      <c r="I290" s="83"/>
      <c r="J290" s="82">
        <f>SUM(J291:J292)</f>
        <v>0</v>
      </c>
      <c r="K290" s="7"/>
      <c r="L290" s="110"/>
    </row>
    <row r="291" spans="1:12" s="108" customFormat="1" ht="14.25" customHeight="1" x14ac:dyDescent="0.2">
      <c r="A291" s="3"/>
      <c r="B291" s="3"/>
      <c r="C291" s="3"/>
      <c r="D291" s="7"/>
      <c r="E291" s="16"/>
      <c r="F291" s="48">
        <v>5211</v>
      </c>
      <c r="G291" s="23" t="s">
        <v>211</v>
      </c>
      <c r="H291" s="83"/>
      <c r="I291" s="83"/>
      <c r="J291" s="82">
        <v>0</v>
      </c>
      <c r="K291" s="7"/>
      <c r="L291" s="110"/>
    </row>
    <row r="292" spans="1:12" s="108" customFormat="1" ht="14.25" customHeight="1" x14ac:dyDescent="0.2">
      <c r="A292" s="3"/>
      <c r="B292" s="3"/>
      <c r="C292" s="3"/>
      <c r="D292" s="7"/>
      <c r="E292" s="16"/>
      <c r="F292" s="48">
        <v>5212</v>
      </c>
      <c r="G292" s="23" t="s">
        <v>210</v>
      </c>
      <c r="H292" s="83"/>
      <c r="I292" s="83"/>
      <c r="J292" s="82">
        <v>0</v>
      </c>
      <c r="K292" s="7"/>
      <c r="L292" s="110"/>
    </row>
    <row r="293" spans="1:12" s="108" customFormat="1" ht="14.25" customHeight="1" x14ac:dyDescent="0.2">
      <c r="A293" s="3"/>
      <c r="B293" s="3"/>
      <c r="C293" s="3"/>
      <c r="D293" s="7"/>
      <c r="E293" s="16"/>
      <c r="F293" s="48">
        <v>5220</v>
      </c>
      <c r="G293" s="23" t="s">
        <v>209</v>
      </c>
      <c r="H293" s="83"/>
      <c r="I293" s="83"/>
      <c r="J293" s="82">
        <f>SUM(J294:J295)</f>
        <v>0</v>
      </c>
      <c r="K293" s="7"/>
      <c r="L293" s="110"/>
    </row>
    <row r="294" spans="1:12" s="108" customFormat="1" ht="14.25" customHeight="1" x14ac:dyDescent="0.2">
      <c r="A294" s="3"/>
      <c r="B294" s="3"/>
      <c r="C294" s="3"/>
      <c r="D294" s="7"/>
      <c r="E294" s="16"/>
      <c r="F294" s="48">
        <v>5221</v>
      </c>
      <c r="G294" s="23" t="s">
        <v>208</v>
      </c>
      <c r="H294" s="83"/>
      <c r="I294" s="83"/>
      <c r="J294" s="82">
        <v>0</v>
      </c>
      <c r="K294" s="7"/>
      <c r="L294" s="110"/>
    </row>
    <row r="295" spans="1:12" s="108" customFormat="1" ht="14.25" customHeight="1" x14ac:dyDescent="0.2">
      <c r="A295" s="3"/>
      <c r="B295" s="3"/>
      <c r="C295" s="3"/>
      <c r="D295" s="7"/>
      <c r="E295" s="16"/>
      <c r="F295" s="48">
        <v>5222</v>
      </c>
      <c r="G295" s="23" t="s">
        <v>207</v>
      </c>
      <c r="H295" s="83"/>
      <c r="I295" s="83"/>
      <c r="J295" s="82">
        <v>0</v>
      </c>
      <c r="K295" s="7"/>
      <c r="L295" s="110"/>
    </row>
    <row r="296" spans="1:12" s="108" customFormat="1" ht="14.25" customHeight="1" x14ac:dyDescent="0.2">
      <c r="A296" s="3"/>
      <c r="B296" s="3"/>
      <c r="C296" s="3"/>
      <c r="D296" s="7"/>
      <c r="E296" s="16"/>
      <c r="F296" s="48">
        <v>5230</v>
      </c>
      <c r="G296" s="23" t="s">
        <v>206</v>
      </c>
      <c r="H296" s="83"/>
      <c r="I296" s="83"/>
      <c r="J296" s="82">
        <f>SUM(J297:J298)</f>
        <v>0</v>
      </c>
      <c r="K296" s="7"/>
      <c r="L296" s="110"/>
    </row>
    <row r="297" spans="1:12" s="108" customFormat="1" ht="14.25" customHeight="1" x14ac:dyDescent="0.2">
      <c r="A297" s="3"/>
      <c r="B297" s="3"/>
      <c r="C297" s="3"/>
      <c r="D297" s="7"/>
      <c r="E297" s="16"/>
      <c r="F297" s="48">
        <v>5231</v>
      </c>
      <c r="G297" s="23" t="s">
        <v>205</v>
      </c>
      <c r="H297" s="83"/>
      <c r="I297" s="83"/>
      <c r="J297" s="82">
        <v>0</v>
      </c>
      <c r="K297" s="7"/>
      <c r="L297" s="110"/>
    </row>
    <row r="298" spans="1:12" s="108" customFormat="1" ht="14.25" customHeight="1" x14ac:dyDescent="0.2">
      <c r="A298" s="3"/>
      <c r="B298" s="3"/>
      <c r="C298" s="3"/>
      <c r="D298" s="7"/>
      <c r="E298" s="16"/>
      <c r="F298" s="48">
        <v>5232</v>
      </c>
      <c r="G298" s="23" t="s">
        <v>204</v>
      </c>
      <c r="H298" s="83"/>
      <c r="I298" s="83"/>
      <c r="J298" s="82">
        <v>0</v>
      </c>
      <c r="K298" s="7"/>
      <c r="L298" s="110"/>
    </row>
    <row r="299" spans="1:12" s="108" customFormat="1" ht="14.25" customHeight="1" x14ac:dyDescent="0.2">
      <c r="A299" s="3"/>
      <c r="B299" s="3"/>
      <c r="C299" s="3"/>
      <c r="D299" s="7"/>
      <c r="E299" s="16"/>
      <c r="F299" s="48">
        <v>5240</v>
      </c>
      <c r="G299" s="23" t="s">
        <v>203</v>
      </c>
      <c r="H299" s="83"/>
      <c r="I299" s="83"/>
      <c r="J299" s="82">
        <f>SUM(J300:J303)</f>
        <v>0</v>
      </c>
      <c r="K299" s="7"/>
      <c r="L299" s="110"/>
    </row>
    <row r="300" spans="1:12" s="108" customFormat="1" ht="14.25" customHeight="1" x14ac:dyDescent="0.2">
      <c r="A300" s="3"/>
      <c r="B300" s="3"/>
      <c r="C300" s="3"/>
      <c r="D300" s="7"/>
      <c r="E300" s="16"/>
      <c r="F300" s="48">
        <v>5241</v>
      </c>
      <c r="G300" s="23" t="s">
        <v>202</v>
      </c>
      <c r="H300" s="83"/>
      <c r="I300" s="83"/>
      <c r="J300" s="82">
        <v>0</v>
      </c>
      <c r="K300" s="7"/>
      <c r="L300" s="110"/>
    </row>
    <row r="301" spans="1:12" s="108" customFormat="1" ht="14.25" customHeight="1" x14ac:dyDescent="0.2">
      <c r="A301" s="3"/>
      <c r="B301" s="3"/>
      <c r="C301" s="3"/>
      <c r="D301" s="7"/>
      <c r="E301" s="16"/>
      <c r="F301" s="48">
        <v>5242</v>
      </c>
      <c r="G301" s="23" t="s">
        <v>201</v>
      </c>
      <c r="H301" s="83"/>
      <c r="I301" s="83"/>
      <c r="J301" s="82">
        <v>0</v>
      </c>
      <c r="K301" s="7"/>
      <c r="L301" s="110"/>
    </row>
    <row r="302" spans="1:12" s="108" customFormat="1" ht="14.25" customHeight="1" x14ac:dyDescent="0.2">
      <c r="A302" s="3"/>
      <c r="B302" s="3"/>
      <c r="C302" s="3"/>
      <c r="D302" s="7"/>
      <c r="E302" s="16"/>
      <c r="F302" s="48">
        <v>5243</v>
      </c>
      <c r="G302" s="23" t="s">
        <v>200</v>
      </c>
      <c r="H302" s="83"/>
      <c r="I302" s="83"/>
      <c r="J302" s="82">
        <v>0</v>
      </c>
      <c r="K302" s="7"/>
      <c r="L302" s="110"/>
    </row>
    <row r="303" spans="1:12" s="108" customFormat="1" ht="14.25" customHeight="1" x14ac:dyDescent="0.2">
      <c r="A303" s="3"/>
      <c r="B303" s="3"/>
      <c r="C303" s="3"/>
      <c r="D303" s="7"/>
      <c r="E303" s="16"/>
      <c r="F303" s="48">
        <v>5244</v>
      </c>
      <c r="G303" s="23" t="s">
        <v>199</v>
      </c>
      <c r="H303" s="83"/>
      <c r="I303" s="83"/>
      <c r="J303" s="82">
        <v>0</v>
      </c>
      <c r="K303" s="7"/>
      <c r="L303" s="110"/>
    </row>
    <row r="304" spans="1:12" s="108" customFormat="1" ht="14.25" customHeight="1" x14ac:dyDescent="0.2">
      <c r="A304" s="3"/>
      <c r="B304" s="3"/>
      <c r="C304" s="3"/>
      <c r="D304" s="7"/>
      <c r="E304" s="16"/>
      <c r="F304" s="48">
        <v>5250</v>
      </c>
      <c r="G304" s="23" t="s">
        <v>198</v>
      </c>
      <c r="H304" s="83"/>
      <c r="I304" s="83"/>
      <c r="J304" s="82">
        <f>SUM(J305:J307)</f>
        <v>72096.160000000003</v>
      </c>
      <c r="K304" s="7"/>
      <c r="L304" s="110"/>
    </row>
    <row r="305" spans="1:12" s="108" customFormat="1" ht="14.25" customHeight="1" x14ac:dyDescent="0.2">
      <c r="A305" s="3"/>
      <c r="B305" s="3"/>
      <c r="C305" s="3"/>
      <c r="D305" s="7"/>
      <c r="E305" s="16"/>
      <c r="F305" s="48">
        <v>5251</v>
      </c>
      <c r="G305" s="23" t="s">
        <v>197</v>
      </c>
      <c r="H305" s="83"/>
      <c r="I305" s="83"/>
      <c r="J305" s="82">
        <v>0</v>
      </c>
      <c r="K305" s="7"/>
      <c r="L305" s="110"/>
    </row>
    <row r="306" spans="1:12" s="108" customFormat="1" ht="14.25" customHeight="1" x14ac:dyDescent="0.2">
      <c r="A306" s="3"/>
      <c r="B306" s="3"/>
      <c r="C306" s="3"/>
      <c r="D306" s="7"/>
      <c r="E306" s="16"/>
      <c r="F306" s="48">
        <v>5252</v>
      </c>
      <c r="G306" s="23" t="s">
        <v>196</v>
      </c>
      <c r="H306" s="83"/>
      <c r="I306" s="83"/>
      <c r="J306" s="82">
        <v>72096.160000000003</v>
      </c>
      <c r="K306" s="7"/>
      <c r="L306" s="110"/>
    </row>
    <row r="307" spans="1:12" s="108" customFormat="1" ht="14.25" customHeight="1" x14ac:dyDescent="0.2">
      <c r="A307" s="3"/>
      <c r="B307" s="3"/>
      <c r="C307" s="3"/>
      <c r="D307" s="7"/>
      <c r="E307" s="16"/>
      <c r="F307" s="48">
        <v>5259</v>
      </c>
      <c r="G307" s="23" t="s">
        <v>195</v>
      </c>
      <c r="H307" s="83"/>
      <c r="I307" s="83"/>
      <c r="J307" s="82">
        <v>0</v>
      </c>
      <c r="K307" s="7"/>
      <c r="L307" s="110"/>
    </row>
    <row r="308" spans="1:12" s="108" customFormat="1" ht="14.25" customHeight="1" x14ac:dyDescent="0.2">
      <c r="A308" s="3"/>
      <c r="B308" s="3"/>
      <c r="C308" s="3"/>
      <c r="D308" s="7"/>
      <c r="E308" s="16"/>
      <c r="F308" s="48">
        <v>5260</v>
      </c>
      <c r="G308" s="23" t="s">
        <v>194</v>
      </c>
      <c r="H308" s="83"/>
      <c r="I308" s="83"/>
      <c r="J308" s="82">
        <f>SUM(J309:J310)</f>
        <v>0</v>
      </c>
      <c r="K308" s="7"/>
      <c r="L308" s="110"/>
    </row>
    <row r="309" spans="1:12" s="108" customFormat="1" ht="14.25" customHeight="1" x14ac:dyDescent="0.2">
      <c r="A309" s="3"/>
      <c r="B309" s="3"/>
      <c r="C309" s="3"/>
      <c r="D309" s="7"/>
      <c r="E309" s="16"/>
      <c r="F309" s="48">
        <v>5261</v>
      </c>
      <c r="G309" s="23" t="s">
        <v>193</v>
      </c>
      <c r="H309" s="83"/>
      <c r="I309" s="83"/>
      <c r="J309" s="82">
        <v>0</v>
      </c>
      <c r="K309" s="7"/>
      <c r="L309" s="110"/>
    </row>
    <row r="310" spans="1:12" s="108" customFormat="1" ht="14.25" customHeight="1" x14ac:dyDescent="0.2">
      <c r="A310" s="3"/>
      <c r="B310" s="3"/>
      <c r="C310" s="3"/>
      <c r="D310" s="7"/>
      <c r="E310" s="16"/>
      <c r="F310" s="48">
        <v>5262</v>
      </c>
      <c r="G310" s="23" t="s">
        <v>192</v>
      </c>
      <c r="H310" s="83"/>
      <c r="I310" s="83"/>
      <c r="J310" s="82">
        <v>0</v>
      </c>
      <c r="K310" s="7"/>
      <c r="L310" s="110"/>
    </row>
    <row r="311" spans="1:12" s="108" customFormat="1" ht="14.25" customHeight="1" x14ac:dyDescent="0.2">
      <c r="A311" s="3"/>
      <c r="B311" s="3"/>
      <c r="C311" s="3"/>
      <c r="D311" s="7"/>
      <c r="E311" s="16"/>
      <c r="F311" s="48">
        <v>5270</v>
      </c>
      <c r="G311" s="23" t="s">
        <v>191</v>
      </c>
      <c r="H311" s="83"/>
      <c r="I311" s="83"/>
      <c r="J311" s="82">
        <f>SUM(J312)</f>
        <v>0</v>
      </c>
      <c r="K311" s="7"/>
      <c r="L311" s="110"/>
    </row>
    <row r="312" spans="1:12" s="108" customFormat="1" ht="14.25" customHeight="1" x14ac:dyDescent="0.2">
      <c r="A312" s="3"/>
      <c r="B312" s="3"/>
      <c r="C312" s="3"/>
      <c r="D312" s="7"/>
      <c r="E312" s="16"/>
      <c r="F312" s="48">
        <v>5271</v>
      </c>
      <c r="G312" s="23" t="s">
        <v>190</v>
      </c>
      <c r="H312" s="83"/>
      <c r="I312" s="83"/>
      <c r="J312" s="82">
        <v>0</v>
      </c>
      <c r="K312" s="7"/>
      <c r="L312" s="110"/>
    </row>
    <row r="313" spans="1:12" s="108" customFormat="1" ht="14.25" customHeight="1" x14ac:dyDescent="0.2">
      <c r="A313" s="3"/>
      <c r="B313" s="3"/>
      <c r="C313" s="3"/>
      <c r="D313" s="7"/>
      <c r="E313" s="16"/>
      <c r="F313" s="48">
        <v>5280</v>
      </c>
      <c r="G313" s="23" t="s">
        <v>189</v>
      </c>
      <c r="H313" s="83"/>
      <c r="I313" s="83"/>
      <c r="J313" s="82">
        <f>SUM(J314:J318)</f>
        <v>0</v>
      </c>
      <c r="K313" s="7"/>
      <c r="L313" s="110"/>
    </row>
    <row r="314" spans="1:12" s="108" customFormat="1" ht="14.25" customHeight="1" x14ac:dyDescent="0.2">
      <c r="A314" s="3"/>
      <c r="B314" s="3"/>
      <c r="C314" s="3"/>
      <c r="D314" s="7"/>
      <c r="E314" s="16"/>
      <c r="F314" s="48">
        <v>5281</v>
      </c>
      <c r="G314" s="23" t="s">
        <v>188</v>
      </c>
      <c r="H314" s="83"/>
      <c r="I314" s="83"/>
      <c r="J314" s="82">
        <v>0</v>
      </c>
      <c r="K314" s="7"/>
      <c r="L314" s="110"/>
    </row>
    <row r="315" spans="1:12" s="108" customFormat="1" ht="14.25" customHeight="1" x14ac:dyDescent="0.2">
      <c r="A315" s="3"/>
      <c r="B315" s="3"/>
      <c r="C315" s="3"/>
      <c r="D315" s="7"/>
      <c r="E315" s="16"/>
      <c r="F315" s="48">
        <v>5282</v>
      </c>
      <c r="G315" s="23" t="s">
        <v>187</v>
      </c>
      <c r="H315" s="83"/>
      <c r="I315" s="83"/>
      <c r="J315" s="82">
        <v>0</v>
      </c>
      <c r="K315" s="7"/>
      <c r="L315" s="110"/>
    </row>
    <row r="316" spans="1:12" s="108" customFormat="1" ht="14.25" customHeight="1" x14ac:dyDescent="0.2">
      <c r="A316" s="3"/>
      <c r="B316" s="3"/>
      <c r="C316" s="3"/>
      <c r="D316" s="7"/>
      <c r="E316" s="16"/>
      <c r="F316" s="48">
        <v>5283</v>
      </c>
      <c r="G316" s="23" t="s">
        <v>186</v>
      </c>
      <c r="H316" s="83"/>
      <c r="I316" s="83"/>
      <c r="J316" s="82">
        <v>0</v>
      </c>
      <c r="K316" s="7"/>
      <c r="L316" s="110"/>
    </row>
    <row r="317" spans="1:12" s="108" customFormat="1" ht="14.25" customHeight="1" x14ac:dyDescent="0.2">
      <c r="A317" s="3"/>
      <c r="B317" s="3"/>
      <c r="C317" s="3"/>
      <c r="D317" s="7"/>
      <c r="E317" s="16"/>
      <c r="F317" s="48">
        <v>5284</v>
      </c>
      <c r="G317" s="23" t="s">
        <v>185</v>
      </c>
      <c r="H317" s="83" t="s">
        <v>184</v>
      </c>
      <c r="I317" s="83"/>
      <c r="J317" s="82">
        <v>0</v>
      </c>
      <c r="K317" s="7"/>
      <c r="L317" s="110"/>
    </row>
    <row r="318" spans="1:12" s="108" customFormat="1" ht="14.25" customHeight="1" x14ac:dyDescent="0.2">
      <c r="A318" s="3"/>
      <c r="B318" s="3"/>
      <c r="C318" s="3"/>
      <c r="D318" s="7"/>
      <c r="E318" s="16"/>
      <c r="F318" s="48">
        <v>5285</v>
      </c>
      <c r="G318" s="23" t="s">
        <v>183</v>
      </c>
      <c r="H318" s="83"/>
      <c r="I318" s="83"/>
      <c r="J318" s="82">
        <v>0</v>
      </c>
      <c r="K318" s="7"/>
      <c r="L318" s="110"/>
    </row>
    <row r="319" spans="1:12" s="108" customFormat="1" ht="14.25" customHeight="1" x14ac:dyDescent="0.2">
      <c r="A319" s="3"/>
      <c r="B319" s="3"/>
      <c r="C319" s="3"/>
      <c r="D319" s="7"/>
      <c r="E319" s="16"/>
      <c r="F319" s="48">
        <v>5290</v>
      </c>
      <c r="G319" s="23" t="s">
        <v>182</v>
      </c>
      <c r="H319" s="83"/>
      <c r="I319" s="83"/>
      <c r="J319" s="82">
        <f>SUM(J320:J321)</f>
        <v>0</v>
      </c>
      <c r="K319" s="7"/>
      <c r="L319" s="110"/>
    </row>
    <row r="320" spans="1:12" s="108" customFormat="1" ht="14.25" customHeight="1" x14ac:dyDescent="0.2">
      <c r="A320" s="3"/>
      <c r="B320" s="3"/>
      <c r="C320" s="3"/>
      <c r="D320" s="7"/>
      <c r="E320" s="16"/>
      <c r="F320" s="48">
        <v>5291</v>
      </c>
      <c r="G320" s="23" t="s">
        <v>181</v>
      </c>
      <c r="H320" s="83"/>
      <c r="I320" s="83"/>
      <c r="J320" s="82">
        <v>0</v>
      </c>
      <c r="K320" s="7"/>
      <c r="L320" s="110"/>
    </row>
    <row r="321" spans="1:12" s="108" customFormat="1" ht="14.25" customHeight="1" x14ac:dyDescent="0.2">
      <c r="A321" s="3"/>
      <c r="B321" s="3"/>
      <c r="C321" s="3"/>
      <c r="D321" s="7"/>
      <c r="E321" s="16"/>
      <c r="F321" s="48">
        <v>5292</v>
      </c>
      <c r="G321" s="23" t="s">
        <v>180</v>
      </c>
      <c r="H321" s="83"/>
      <c r="I321" s="83"/>
      <c r="J321" s="82">
        <v>0</v>
      </c>
      <c r="K321" s="7"/>
      <c r="L321" s="110"/>
    </row>
    <row r="322" spans="1:12" s="108" customFormat="1" ht="14.25" customHeight="1" x14ac:dyDescent="0.2">
      <c r="A322" s="3"/>
      <c r="B322" s="3"/>
      <c r="C322" s="3"/>
      <c r="D322" s="7"/>
      <c r="E322" s="16"/>
      <c r="F322" s="46">
        <v>5300</v>
      </c>
      <c r="G322" s="89" t="s">
        <v>179</v>
      </c>
      <c r="H322" s="112"/>
      <c r="I322" s="112"/>
      <c r="J322" s="111">
        <f>J323+J326+J329</f>
        <v>0</v>
      </c>
      <c r="K322" s="7"/>
      <c r="L322" s="110"/>
    </row>
    <row r="323" spans="1:12" s="108" customFormat="1" ht="14.25" customHeight="1" x14ac:dyDescent="0.2">
      <c r="A323" s="3"/>
      <c r="B323" s="3"/>
      <c r="C323" s="3"/>
      <c r="D323" s="7"/>
      <c r="E323" s="16"/>
      <c r="F323" s="48">
        <v>5310</v>
      </c>
      <c r="G323" s="23" t="s">
        <v>178</v>
      </c>
      <c r="H323" s="83"/>
      <c r="I323" s="83"/>
      <c r="J323" s="82">
        <f>J324+J325</f>
        <v>0</v>
      </c>
      <c r="K323" s="7"/>
      <c r="L323" s="110"/>
    </row>
    <row r="324" spans="1:12" s="108" customFormat="1" ht="14.25" customHeight="1" x14ac:dyDescent="0.2">
      <c r="A324" s="3"/>
      <c r="B324" s="3"/>
      <c r="C324" s="3"/>
      <c r="D324" s="7"/>
      <c r="E324" s="16"/>
      <c r="F324" s="48">
        <v>5311</v>
      </c>
      <c r="G324" s="23" t="s">
        <v>177</v>
      </c>
      <c r="H324" s="83"/>
      <c r="I324" s="83"/>
      <c r="J324" s="82">
        <v>0</v>
      </c>
      <c r="K324" s="7"/>
      <c r="L324" s="110"/>
    </row>
    <row r="325" spans="1:12" s="108" customFormat="1" ht="14.25" customHeight="1" x14ac:dyDescent="0.2">
      <c r="A325" s="3"/>
      <c r="B325" s="3"/>
      <c r="C325" s="3"/>
      <c r="D325" s="7"/>
      <c r="E325" s="16"/>
      <c r="F325" s="48">
        <v>5312</v>
      </c>
      <c r="G325" s="23" t="s">
        <v>176</v>
      </c>
      <c r="H325" s="83"/>
      <c r="I325" s="83"/>
      <c r="J325" s="82">
        <v>0</v>
      </c>
      <c r="K325" s="7"/>
      <c r="L325" s="110"/>
    </row>
    <row r="326" spans="1:12" s="108" customFormat="1" ht="14.25" customHeight="1" x14ac:dyDescent="0.2">
      <c r="A326" s="3"/>
      <c r="B326" s="3"/>
      <c r="C326" s="3"/>
      <c r="D326" s="7"/>
      <c r="E326" s="16"/>
      <c r="F326" s="48">
        <v>5320</v>
      </c>
      <c r="G326" s="23" t="s">
        <v>123</v>
      </c>
      <c r="H326" s="83"/>
      <c r="I326" s="83"/>
      <c r="J326" s="82">
        <f>SUM(J327:J328)</f>
        <v>0</v>
      </c>
      <c r="K326" s="7"/>
      <c r="L326" s="110"/>
    </row>
    <row r="327" spans="1:12" s="108" customFormat="1" ht="14.25" customHeight="1" x14ac:dyDescent="0.2">
      <c r="A327" s="3"/>
      <c r="B327" s="3"/>
      <c r="C327" s="3"/>
      <c r="D327" s="7"/>
      <c r="E327" s="16"/>
      <c r="F327" s="48">
        <v>5321</v>
      </c>
      <c r="G327" s="23" t="s">
        <v>175</v>
      </c>
      <c r="H327" s="83"/>
      <c r="I327" s="83"/>
      <c r="J327" s="82">
        <v>0</v>
      </c>
      <c r="K327" s="7"/>
      <c r="L327" s="110"/>
    </row>
    <row r="328" spans="1:12" s="108" customFormat="1" ht="14.25" customHeight="1" x14ac:dyDescent="0.2">
      <c r="A328" s="3"/>
      <c r="B328" s="3"/>
      <c r="C328" s="3"/>
      <c r="D328" s="7"/>
      <c r="E328" s="16"/>
      <c r="F328" s="48">
        <v>5322</v>
      </c>
      <c r="G328" s="23" t="s">
        <v>174</v>
      </c>
      <c r="H328" s="83"/>
      <c r="I328" s="83"/>
      <c r="J328" s="82">
        <v>0</v>
      </c>
      <c r="K328" s="7"/>
      <c r="L328" s="110"/>
    </row>
    <row r="329" spans="1:12" s="108" customFormat="1" ht="14.25" customHeight="1" x14ac:dyDescent="0.2">
      <c r="A329" s="3"/>
      <c r="B329" s="3"/>
      <c r="C329" s="3"/>
      <c r="D329" s="7"/>
      <c r="E329" s="16"/>
      <c r="F329" s="48">
        <v>5330</v>
      </c>
      <c r="G329" s="23" t="s">
        <v>173</v>
      </c>
      <c r="H329" s="83"/>
      <c r="I329" s="83"/>
      <c r="J329" s="82">
        <f>SUM(J330:J331)</f>
        <v>0</v>
      </c>
      <c r="K329" s="7"/>
      <c r="L329" s="110"/>
    </row>
    <row r="330" spans="1:12" s="108" customFormat="1" ht="14.25" customHeight="1" x14ac:dyDescent="0.2">
      <c r="A330" s="3"/>
      <c r="B330" s="3"/>
      <c r="C330" s="3"/>
      <c r="D330" s="7"/>
      <c r="E330" s="16"/>
      <c r="F330" s="48">
        <v>5331</v>
      </c>
      <c r="G330" s="23" t="s">
        <v>172</v>
      </c>
      <c r="H330" s="83"/>
      <c r="I330" s="83"/>
      <c r="J330" s="82">
        <v>0</v>
      </c>
      <c r="K330" s="7"/>
      <c r="L330" s="110"/>
    </row>
    <row r="331" spans="1:12" s="108" customFormat="1" ht="14.25" customHeight="1" x14ac:dyDescent="0.2">
      <c r="A331" s="3"/>
      <c r="B331" s="3"/>
      <c r="C331" s="3"/>
      <c r="D331" s="7"/>
      <c r="E331" s="16"/>
      <c r="F331" s="48">
        <v>5332</v>
      </c>
      <c r="G331" s="23" t="s">
        <v>171</v>
      </c>
      <c r="H331" s="83"/>
      <c r="I331" s="83"/>
      <c r="J331" s="82">
        <v>0</v>
      </c>
      <c r="K331" s="7"/>
      <c r="L331" s="110"/>
    </row>
    <row r="332" spans="1:12" s="108" customFormat="1" ht="14.25" customHeight="1" x14ac:dyDescent="0.2">
      <c r="A332" s="3"/>
      <c r="B332" s="3"/>
      <c r="C332" s="3"/>
      <c r="D332" s="7"/>
      <c r="E332" s="16"/>
      <c r="F332" s="46">
        <v>5400</v>
      </c>
      <c r="G332" s="89" t="s">
        <v>170</v>
      </c>
      <c r="H332" s="112"/>
      <c r="I332" s="112"/>
      <c r="J332" s="111">
        <f>J333+J336+J339+J342+J344</f>
        <v>0</v>
      </c>
      <c r="K332" s="7"/>
      <c r="L332" s="110"/>
    </row>
    <row r="333" spans="1:12" s="108" customFormat="1" ht="14.25" customHeight="1" x14ac:dyDescent="0.2">
      <c r="A333" s="3"/>
      <c r="B333" s="3"/>
      <c r="C333" s="3"/>
      <c r="D333" s="7"/>
      <c r="E333" s="16"/>
      <c r="F333" s="48">
        <v>5410</v>
      </c>
      <c r="G333" s="23" t="s">
        <v>169</v>
      </c>
      <c r="H333" s="83"/>
      <c r="I333" s="83"/>
      <c r="J333" s="82">
        <f>SUM(J334:J335)</f>
        <v>0</v>
      </c>
      <c r="K333" s="7"/>
      <c r="L333" s="110"/>
    </row>
    <row r="334" spans="1:12" s="108" customFormat="1" ht="14.25" customHeight="1" x14ac:dyDescent="0.2">
      <c r="A334" s="3"/>
      <c r="B334" s="3"/>
      <c r="C334" s="3"/>
      <c r="D334" s="7"/>
      <c r="E334" s="16"/>
      <c r="F334" s="48">
        <v>5411</v>
      </c>
      <c r="G334" s="23" t="s">
        <v>168</v>
      </c>
      <c r="H334" s="83"/>
      <c r="I334" s="83"/>
      <c r="J334" s="82">
        <v>0</v>
      </c>
      <c r="K334" s="7"/>
      <c r="L334" s="110"/>
    </row>
    <row r="335" spans="1:12" s="108" customFormat="1" ht="14.25" customHeight="1" x14ac:dyDescent="0.2">
      <c r="A335" s="3"/>
      <c r="B335" s="3"/>
      <c r="C335" s="3"/>
      <c r="D335" s="7"/>
      <c r="E335" s="16"/>
      <c r="F335" s="48">
        <v>5412</v>
      </c>
      <c r="G335" s="23" t="s">
        <v>167</v>
      </c>
      <c r="H335" s="83"/>
      <c r="I335" s="83"/>
      <c r="J335" s="82">
        <v>0</v>
      </c>
      <c r="K335" s="7"/>
      <c r="L335" s="110"/>
    </row>
    <row r="336" spans="1:12" s="108" customFormat="1" ht="14.25" customHeight="1" x14ac:dyDescent="0.2">
      <c r="A336" s="3"/>
      <c r="B336" s="3"/>
      <c r="C336" s="3"/>
      <c r="D336" s="7"/>
      <c r="E336" s="16"/>
      <c r="F336" s="48">
        <v>5420</v>
      </c>
      <c r="G336" s="23" t="s">
        <v>166</v>
      </c>
      <c r="H336" s="83"/>
      <c r="I336" s="83"/>
      <c r="J336" s="82">
        <f>SUM(J337:J338)</f>
        <v>0</v>
      </c>
      <c r="K336" s="7"/>
      <c r="L336" s="110"/>
    </row>
    <row r="337" spans="1:12" s="108" customFormat="1" ht="14.25" customHeight="1" x14ac:dyDescent="0.2">
      <c r="A337" s="3"/>
      <c r="B337" s="3"/>
      <c r="C337" s="3"/>
      <c r="D337" s="7"/>
      <c r="E337" s="16"/>
      <c r="F337" s="48">
        <v>5421</v>
      </c>
      <c r="G337" s="23" t="s">
        <v>165</v>
      </c>
      <c r="H337" s="83"/>
      <c r="I337" s="83"/>
      <c r="J337" s="82">
        <v>0</v>
      </c>
      <c r="K337" s="7"/>
      <c r="L337" s="110"/>
    </row>
    <row r="338" spans="1:12" s="108" customFormat="1" ht="14.25" customHeight="1" x14ac:dyDescent="0.2">
      <c r="A338" s="3"/>
      <c r="B338" s="3"/>
      <c r="C338" s="3"/>
      <c r="D338" s="7"/>
      <c r="E338" s="16"/>
      <c r="F338" s="48">
        <v>5422</v>
      </c>
      <c r="G338" s="23" t="s">
        <v>164</v>
      </c>
      <c r="H338" s="83"/>
      <c r="I338" s="83"/>
      <c r="J338" s="82">
        <v>0</v>
      </c>
      <c r="K338" s="7"/>
      <c r="L338" s="110"/>
    </row>
    <row r="339" spans="1:12" s="108" customFormat="1" ht="14.25" customHeight="1" x14ac:dyDescent="0.2">
      <c r="A339" s="3"/>
      <c r="B339" s="3"/>
      <c r="C339" s="3"/>
      <c r="D339" s="7"/>
      <c r="E339" s="16"/>
      <c r="F339" s="48">
        <v>5430</v>
      </c>
      <c r="G339" s="23" t="s">
        <v>163</v>
      </c>
      <c r="H339" s="83"/>
      <c r="I339" s="83"/>
      <c r="J339" s="82">
        <f>SUM(J340:J341)</f>
        <v>0</v>
      </c>
      <c r="K339" s="7"/>
      <c r="L339" s="110"/>
    </row>
    <row r="340" spans="1:12" s="108" customFormat="1" ht="14.25" customHeight="1" x14ac:dyDescent="0.2">
      <c r="A340" s="3"/>
      <c r="B340" s="3"/>
      <c r="C340" s="3"/>
      <c r="D340" s="7"/>
      <c r="E340" s="16"/>
      <c r="F340" s="48">
        <v>5431</v>
      </c>
      <c r="G340" s="23" t="s">
        <v>162</v>
      </c>
      <c r="H340" s="83"/>
      <c r="I340" s="83"/>
      <c r="J340" s="82">
        <v>0</v>
      </c>
      <c r="K340" s="7"/>
      <c r="L340" s="110"/>
    </row>
    <row r="341" spans="1:12" s="108" customFormat="1" ht="14.25" customHeight="1" x14ac:dyDescent="0.2">
      <c r="A341" s="3"/>
      <c r="B341" s="3"/>
      <c r="C341" s="3"/>
      <c r="D341" s="7"/>
      <c r="E341" s="16"/>
      <c r="F341" s="48">
        <v>5432</v>
      </c>
      <c r="G341" s="23" t="s">
        <v>161</v>
      </c>
      <c r="H341" s="83"/>
      <c r="I341" s="83"/>
      <c r="J341" s="82">
        <v>0</v>
      </c>
      <c r="K341" s="7"/>
      <c r="L341" s="110"/>
    </row>
    <row r="342" spans="1:12" s="108" customFormat="1" ht="14.25" customHeight="1" x14ac:dyDescent="0.2">
      <c r="A342" s="3"/>
      <c r="B342" s="3"/>
      <c r="C342" s="3"/>
      <c r="D342" s="7"/>
      <c r="E342" s="16"/>
      <c r="F342" s="48">
        <v>5440</v>
      </c>
      <c r="G342" s="23" t="s">
        <v>160</v>
      </c>
      <c r="H342" s="83"/>
      <c r="I342" s="83"/>
      <c r="J342" s="82">
        <f>SUM(J343)</f>
        <v>0</v>
      </c>
      <c r="K342" s="7"/>
      <c r="L342" s="110"/>
    </row>
    <row r="343" spans="1:12" s="108" customFormat="1" ht="14.25" customHeight="1" x14ac:dyDescent="0.2">
      <c r="A343" s="3"/>
      <c r="B343" s="3"/>
      <c r="C343" s="3"/>
      <c r="D343" s="7"/>
      <c r="E343" s="16"/>
      <c r="F343" s="48">
        <v>5441</v>
      </c>
      <c r="G343" s="23" t="s">
        <v>160</v>
      </c>
      <c r="H343" s="83"/>
      <c r="I343" s="83"/>
      <c r="J343" s="82">
        <v>0</v>
      </c>
      <c r="K343" s="7"/>
      <c r="L343" s="110"/>
    </row>
    <row r="344" spans="1:12" s="108" customFormat="1" ht="14.25" customHeight="1" x14ac:dyDescent="0.2">
      <c r="A344" s="3"/>
      <c r="B344" s="3"/>
      <c r="C344" s="3"/>
      <c r="D344" s="7"/>
      <c r="E344" s="16"/>
      <c r="F344" s="48">
        <v>5450</v>
      </c>
      <c r="G344" s="23" t="s">
        <v>159</v>
      </c>
      <c r="H344" s="83"/>
      <c r="I344" s="83"/>
      <c r="J344" s="82">
        <f>SUM(J345:J346)</f>
        <v>0</v>
      </c>
      <c r="K344" s="7"/>
      <c r="L344" s="110"/>
    </row>
    <row r="345" spans="1:12" s="108" customFormat="1" ht="14.25" customHeight="1" x14ac:dyDescent="0.2">
      <c r="A345" s="3"/>
      <c r="B345" s="3"/>
      <c r="C345" s="3"/>
      <c r="D345" s="7"/>
      <c r="E345" s="16"/>
      <c r="F345" s="48">
        <v>5451</v>
      </c>
      <c r="G345" s="23" t="s">
        <v>158</v>
      </c>
      <c r="H345" s="83"/>
      <c r="I345" s="83"/>
      <c r="J345" s="82">
        <v>0</v>
      </c>
      <c r="K345" s="7"/>
      <c r="L345" s="110"/>
    </row>
    <row r="346" spans="1:12" s="108" customFormat="1" ht="14.25" customHeight="1" x14ac:dyDescent="0.2">
      <c r="A346" s="3"/>
      <c r="B346" s="3"/>
      <c r="C346" s="3"/>
      <c r="D346" s="7"/>
      <c r="E346" s="16"/>
      <c r="F346" s="48">
        <v>5452</v>
      </c>
      <c r="G346" s="23" t="s">
        <v>157</v>
      </c>
      <c r="H346" s="83"/>
      <c r="I346" s="83"/>
      <c r="J346" s="82">
        <v>0</v>
      </c>
      <c r="K346" s="7"/>
      <c r="L346" s="110"/>
    </row>
    <row r="347" spans="1:12" s="108" customFormat="1" ht="14.25" customHeight="1" x14ac:dyDescent="0.2">
      <c r="A347" s="3"/>
      <c r="B347" s="3"/>
      <c r="C347" s="3"/>
      <c r="D347" s="7"/>
      <c r="E347" s="16"/>
      <c r="F347" s="46">
        <v>5500</v>
      </c>
      <c r="G347" s="89" t="s">
        <v>156</v>
      </c>
      <c r="H347" s="112"/>
      <c r="I347" s="112"/>
      <c r="J347" s="111">
        <f>J348+J357+J360+J366+J368+J370</f>
        <v>-3.06</v>
      </c>
      <c r="K347" s="7"/>
      <c r="L347" s="110"/>
    </row>
    <row r="348" spans="1:12" s="108" customFormat="1" ht="14.25" customHeight="1" x14ac:dyDescent="0.2">
      <c r="A348" s="3"/>
      <c r="B348" s="3"/>
      <c r="C348" s="3"/>
      <c r="D348" s="7"/>
      <c r="E348" s="16"/>
      <c r="F348" s="48">
        <v>5510</v>
      </c>
      <c r="G348" s="23" t="s">
        <v>22</v>
      </c>
      <c r="H348" s="83"/>
      <c r="I348" s="83"/>
      <c r="J348" s="82">
        <f>SUM(J349:J356)</f>
        <v>0</v>
      </c>
      <c r="K348" s="7"/>
      <c r="L348" s="110"/>
    </row>
    <row r="349" spans="1:12" s="108" customFormat="1" ht="14.25" customHeight="1" x14ac:dyDescent="0.2">
      <c r="A349" s="3"/>
      <c r="B349" s="3"/>
      <c r="C349" s="3"/>
      <c r="D349" s="7"/>
      <c r="E349" s="16"/>
      <c r="F349" s="48">
        <v>5511</v>
      </c>
      <c r="G349" s="23" t="s">
        <v>155</v>
      </c>
      <c r="H349" s="83"/>
      <c r="I349" s="83"/>
      <c r="J349" s="82">
        <v>0</v>
      </c>
      <c r="K349" s="7"/>
      <c r="L349" s="110"/>
    </row>
    <row r="350" spans="1:12" s="108" customFormat="1" ht="14.25" customHeight="1" x14ac:dyDescent="0.2">
      <c r="A350" s="3"/>
      <c r="B350" s="3"/>
      <c r="C350" s="3"/>
      <c r="D350" s="7"/>
      <c r="E350" s="16"/>
      <c r="F350" s="48">
        <v>5512</v>
      </c>
      <c r="G350" s="23" t="s">
        <v>154</v>
      </c>
      <c r="H350" s="83"/>
      <c r="I350" s="83"/>
      <c r="J350" s="82">
        <v>0</v>
      </c>
      <c r="K350" s="7"/>
      <c r="L350" s="110"/>
    </row>
    <row r="351" spans="1:12" s="108" customFormat="1" ht="14.25" customHeight="1" x14ac:dyDescent="0.2">
      <c r="A351" s="3"/>
      <c r="B351" s="3"/>
      <c r="C351" s="3"/>
      <c r="D351" s="7"/>
      <c r="E351" s="16"/>
      <c r="F351" s="48">
        <v>5513</v>
      </c>
      <c r="G351" s="23" t="s">
        <v>153</v>
      </c>
      <c r="H351" s="83"/>
      <c r="I351" s="83"/>
      <c r="J351" s="82">
        <v>0</v>
      </c>
      <c r="K351" s="7"/>
      <c r="L351" s="110"/>
    </row>
    <row r="352" spans="1:12" s="108" customFormat="1" ht="14.25" customHeight="1" x14ac:dyDescent="0.2">
      <c r="A352" s="3"/>
      <c r="B352" s="3"/>
      <c r="C352" s="3"/>
      <c r="D352" s="7"/>
      <c r="E352" s="16"/>
      <c r="F352" s="48">
        <v>5514</v>
      </c>
      <c r="G352" s="23" t="s">
        <v>152</v>
      </c>
      <c r="H352" s="83"/>
      <c r="I352" s="83"/>
      <c r="J352" s="82">
        <v>0</v>
      </c>
      <c r="K352" s="7"/>
      <c r="L352" s="110"/>
    </row>
    <row r="353" spans="1:12" s="108" customFormat="1" ht="14.25" customHeight="1" x14ac:dyDescent="0.2">
      <c r="A353" s="3"/>
      <c r="B353" s="3"/>
      <c r="C353" s="3"/>
      <c r="D353" s="7"/>
      <c r="E353" s="16"/>
      <c r="F353" s="48">
        <v>5515</v>
      </c>
      <c r="G353" s="23" t="s">
        <v>151</v>
      </c>
      <c r="H353" s="83"/>
      <c r="I353" s="83"/>
      <c r="J353" s="82">
        <v>0</v>
      </c>
      <c r="K353" s="7"/>
      <c r="L353" s="110"/>
    </row>
    <row r="354" spans="1:12" s="108" customFormat="1" ht="14.25" customHeight="1" x14ac:dyDescent="0.2">
      <c r="A354" s="3"/>
      <c r="B354" s="3"/>
      <c r="C354" s="3"/>
      <c r="D354" s="7"/>
      <c r="E354" s="16"/>
      <c r="F354" s="48">
        <v>5516</v>
      </c>
      <c r="G354" s="23" t="s">
        <v>150</v>
      </c>
      <c r="H354" s="83"/>
      <c r="I354" s="83"/>
      <c r="J354" s="82">
        <v>0</v>
      </c>
      <c r="K354" s="7"/>
      <c r="L354" s="110"/>
    </row>
    <row r="355" spans="1:12" s="108" customFormat="1" ht="14.25" customHeight="1" x14ac:dyDescent="0.2">
      <c r="A355" s="3"/>
      <c r="B355" s="3"/>
      <c r="C355" s="3"/>
      <c r="D355" s="7"/>
      <c r="E355" s="16"/>
      <c r="F355" s="48">
        <v>5517</v>
      </c>
      <c r="G355" s="23" t="s">
        <v>149</v>
      </c>
      <c r="H355" s="83"/>
      <c r="I355" s="83"/>
      <c r="J355" s="82">
        <v>0</v>
      </c>
      <c r="K355" s="7"/>
      <c r="L355" s="110"/>
    </row>
    <row r="356" spans="1:12" s="108" customFormat="1" ht="14.25" customHeight="1" x14ac:dyDescent="0.2">
      <c r="A356" s="3"/>
      <c r="B356" s="3"/>
      <c r="C356" s="3"/>
      <c r="D356" s="7"/>
      <c r="E356" s="16"/>
      <c r="F356" s="48">
        <v>5518</v>
      </c>
      <c r="G356" s="23" t="s">
        <v>148</v>
      </c>
      <c r="H356" s="83"/>
      <c r="I356" s="83"/>
      <c r="J356" s="82">
        <v>0</v>
      </c>
      <c r="K356" s="7"/>
      <c r="L356" s="110"/>
    </row>
    <row r="357" spans="1:12" s="108" customFormat="1" ht="14.25" customHeight="1" x14ac:dyDescent="0.2">
      <c r="A357" s="3"/>
      <c r="B357" s="3"/>
      <c r="C357" s="3"/>
      <c r="D357" s="7"/>
      <c r="E357" s="16"/>
      <c r="F357" s="48">
        <v>5520</v>
      </c>
      <c r="G357" s="23" t="s">
        <v>21</v>
      </c>
      <c r="H357" s="83"/>
      <c r="I357" s="83"/>
      <c r="J357" s="82">
        <f>SUM(J358:J359)</f>
        <v>0</v>
      </c>
      <c r="K357" s="7"/>
      <c r="L357" s="110"/>
    </row>
    <row r="358" spans="1:12" s="108" customFormat="1" ht="14.25" customHeight="1" x14ac:dyDescent="0.2">
      <c r="A358" s="3"/>
      <c r="B358" s="3"/>
      <c r="C358" s="3"/>
      <c r="D358" s="7"/>
      <c r="E358" s="16"/>
      <c r="F358" s="48">
        <v>5521</v>
      </c>
      <c r="G358" s="23" t="s">
        <v>147</v>
      </c>
      <c r="H358" s="83"/>
      <c r="I358" s="83"/>
      <c r="J358" s="82">
        <v>0</v>
      </c>
      <c r="K358" s="7"/>
      <c r="L358" s="110"/>
    </row>
    <row r="359" spans="1:12" s="108" customFormat="1" ht="14.25" customHeight="1" x14ac:dyDescent="0.2">
      <c r="A359" s="3"/>
      <c r="B359" s="3"/>
      <c r="C359" s="3"/>
      <c r="D359" s="7"/>
      <c r="E359" s="16"/>
      <c r="F359" s="48">
        <v>5522</v>
      </c>
      <c r="G359" s="23" t="s">
        <v>146</v>
      </c>
      <c r="H359" s="83"/>
      <c r="I359" s="83"/>
      <c r="J359" s="82">
        <v>0</v>
      </c>
      <c r="K359" s="7"/>
      <c r="L359" s="110"/>
    </row>
    <row r="360" spans="1:12" s="108" customFormat="1" ht="14.25" customHeight="1" x14ac:dyDescent="0.2">
      <c r="A360" s="3"/>
      <c r="B360" s="3"/>
      <c r="C360" s="3"/>
      <c r="D360" s="7"/>
      <c r="E360" s="16"/>
      <c r="F360" s="48">
        <v>5530</v>
      </c>
      <c r="G360" s="23" t="s">
        <v>20</v>
      </c>
      <c r="H360" s="83"/>
      <c r="I360" s="83"/>
      <c r="J360" s="82">
        <f>SUM(J361:J365)</f>
        <v>0</v>
      </c>
      <c r="K360" s="7"/>
      <c r="L360" s="110"/>
    </row>
    <row r="361" spans="1:12" s="108" customFormat="1" ht="14.25" customHeight="1" x14ac:dyDescent="0.2">
      <c r="A361" s="3"/>
      <c r="B361" s="3"/>
      <c r="C361" s="3"/>
      <c r="D361" s="7"/>
      <c r="E361" s="16"/>
      <c r="F361" s="48">
        <v>5531</v>
      </c>
      <c r="G361" s="23" t="s">
        <v>145</v>
      </c>
      <c r="H361" s="83"/>
      <c r="I361" s="83"/>
      <c r="J361" s="82">
        <v>0</v>
      </c>
      <c r="K361" s="7"/>
      <c r="L361" s="110"/>
    </row>
    <row r="362" spans="1:12" s="108" customFormat="1" ht="14.25" customHeight="1" x14ac:dyDescent="0.2">
      <c r="A362" s="3"/>
      <c r="B362" s="3"/>
      <c r="C362" s="3"/>
      <c r="D362" s="7"/>
      <c r="E362" s="16"/>
      <c r="F362" s="48">
        <v>5532</v>
      </c>
      <c r="G362" s="23" t="s">
        <v>144</v>
      </c>
      <c r="H362" s="83"/>
      <c r="I362" s="83"/>
      <c r="J362" s="82">
        <v>0</v>
      </c>
      <c r="K362" s="7"/>
      <c r="L362" s="110"/>
    </row>
    <row r="363" spans="1:12" s="108" customFormat="1" ht="14.25" customHeight="1" x14ac:dyDescent="0.2">
      <c r="A363" s="3"/>
      <c r="B363" s="3"/>
      <c r="C363" s="3"/>
      <c r="D363" s="7"/>
      <c r="E363" s="16"/>
      <c r="F363" s="48">
        <v>5533</v>
      </c>
      <c r="G363" s="23" t="s">
        <v>143</v>
      </c>
      <c r="H363" s="83"/>
      <c r="I363" s="83"/>
      <c r="J363" s="82">
        <v>0</v>
      </c>
      <c r="K363" s="7"/>
      <c r="L363" s="110"/>
    </row>
    <row r="364" spans="1:12" s="108" customFormat="1" ht="14.25" customHeight="1" x14ac:dyDescent="0.2">
      <c r="A364" s="3"/>
      <c r="B364" s="3"/>
      <c r="C364" s="3"/>
      <c r="D364" s="7"/>
      <c r="E364" s="16"/>
      <c r="F364" s="48">
        <v>5534</v>
      </c>
      <c r="G364" s="23" t="s">
        <v>142</v>
      </c>
      <c r="H364" s="83"/>
      <c r="I364" s="83"/>
      <c r="J364" s="82">
        <v>0</v>
      </c>
      <c r="K364" s="7"/>
      <c r="L364" s="110"/>
    </row>
    <row r="365" spans="1:12" s="108" customFormat="1" ht="14.25" customHeight="1" x14ac:dyDescent="0.2">
      <c r="A365" s="3"/>
      <c r="B365" s="3"/>
      <c r="C365" s="3"/>
      <c r="D365" s="7"/>
      <c r="E365" s="16"/>
      <c r="F365" s="48">
        <v>5535</v>
      </c>
      <c r="G365" s="23" t="s">
        <v>141</v>
      </c>
      <c r="H365" s="83"/>
      <c r="I365" s="83"/>
      <c r="J365" s="82">
        <v>0</v>
      </c>
      <c r="K365" s="7"/>
      <c r="L365" s="110"/>
    </row>
    <row r="366" spans="1:12" s="108" customFormat="1" ht="14.25" customHeight="1" x14ac:dyDescent="0.2">
      <c r="A366" s="3"/>
      <c r="B366" s="3"/>
      <c r="C366" s="3"/>
      <c r="D366" s="7"/>
      <c r="E366" s="16"/>
      <c r="F366" s="48">
        <v>5540</v>
      </c>
      <c r="G366" s="23" t="s">
        <v>140</v>
      </c>
      <c r="H366" s="83"/>
      <c r="I366" s="83"/>
      <c r="J366" s="82">
        <f>SUM(J367)</f>
        <v>0</v>
      </c>
      <c r="K366" s="7"/>
      <c r="L366" s="110"/>
    </row>
    <row r="367" spans="1:12" s="108" customFormat="1" ht="14.25" customHeight="1" x14ac:dyDescent="0.2">
      <c r="A367" s="3"/>
      <c r="B367" s="3"/>
      <c r="C367" s="3"/>
      <c r="D367" s="7"/>
      <c r="E367" s="16"/>
      <c r="F367" s="48">
        <v>5541</v>
      </c>
      <c r="G367" s="23" t="s">
        <v>140</v>
      </c>
      <c r="H367" s="83"/>
      <c r="I367" s="83"/>
      <c r="J367" s="82">
        <v>0</v>
      </c>
      <c r="K367" s="7"/>
      <c r="L367" s="110"/>
    </row>
    <row r="368" spans="1:12" s="108" customFormat="1" ht="14.25" customHeight="1" x14ac:dyDescent="0.2">
      <c r="A368" s="3"/>
      <c r="B368" s="3"/>
      <c r="C368" s="3"/>
      <c r="D368" s="7"/>
      <c r="E368" s="16"/>
      <c r="F368" s="48">
        <v>5550</v>
      </c>
      <c r="G368" s="23" t="s">
        <v>139</v>
      </c>
      <c r="H368" s="83"/>
      <c r="I368" s="83"/>
      <c r="J368" s="82">
        <f>J369</f>
        <v>0</v>
      </c>
      <c r="K368" s="7"/>
      <c r="L368" s="110"/>
    </row>
    <row r="369" spans="1:13" s="108" customFormat="1" ht="14.25" customHeight="1" x14ac:dyDescent="0.2">
      <c r="A369" s="3"/>
      <c r="B369" s="3"/>
      <c r="C369" s="3"/>
      <c r="D369" s="7"/>
      <c r="E369" s="16"/>
      <c r="F369" s="48">
        <v>5551</v>
      </c>
      <c r="G369" s="23" t="s">
        <v>139</v>
      </c>
      <c r="H369" s="83"/>
      <c r="I369" s="83"/>
      <c r="J369" s="82">
        <v>0</v>
      </c>
      <c r="K369" s="7"/>
      <c r="L369" s="110"/>
    </row>
    <row r="370" spans="1:13" s="108" customFormat="1" ht="14.25" customHeight="1" x14ac:dyDescent="0.2">
      <c r="A370" s="3"/>
      <c r="B370" s="3"/>
      <c r="C370" s="3"/>
      <c r="D370" s="7"/>
      <c r="E370" s="16"/>
      <c r="F370" s="48">
        <v>5590</v>
      </c>
      <c r="G370" s="23" t="s">
        <v>17</v>
      </c>
      <c r="H370" s="83"/>
      <c r="I370" s="83"/>
      <c r="J370" s="113">
        <f>SUM(J371:J379)</f>
        <v>-3.06</v>
      </c>
      <c r="K370" s="7"/>
      <c r="L370" s="110"/>
    </row>
    <row r="371" spans="1:13" s="108" customFormat="1" ht="14.25" customHeight="1" x14ac:dyDescent="0.2">
      <c r="A371" s="3"/>
      <c r="B371" s="3"/>
      <c r="C371" s="3"/>
      <c r="D371" s="7"/>
      <c r="E371" s="16"/>
      <c r="F371" s="48">
        <v>5591</v>
      </c>
      <c r="G371" s="23" t="s">
        <v>138</v>
      </c>
      <c r="H371" s="83"/>
      <c r="I371" s="83"/>
      <c r="J371" s="82">
        <v>0</v>
      </c>
      <c r="K371" s="7"/>
      <c r="L371" s="110"/>
    </row>
    <row r="372" spans="1:13" s="108" customFormat="1" ht="14.25" customHeight="1" x14ac:dyDescent="0.2">
      <c r="A372" s="3"/>
      <c r="B372" s="3"/>
      <c r="C372" s="3"/>
      <c r="D372" s="7"/>
      <c r="E372" s="16"/>
      <c r="F372" s="48">
        <v>5592</v>
      </c>
      <c r="G372" s="23" t="s">
        <v>137</v>
      </c>
      <c r="H372" s="83"/>
      <c r="I372" s="83"/>
      <c r="J372" s="82">
        <v>0</v>
      </c>
      <c r="K372" s="7"/>
      <c r="L372" s="110"/>
    </row>
    <row r="373" spans="1:13" s="108" customFormat="1" ht="14.25" customHeight="1" x14ac:dyDescent="0.2">
      <c r="A373" s="3"/>
      <c r="B373" s="3"/>
      <c r="C373" s="3"/>
      <c r="D373" s="7"/>
      <c r="E373" s="16"/>
      <c r="F373" s="48">
        <v>5593</v>
      </c>
      <c r="G373" s="23" t="s">
        <v>136</v>
      </c>
      <c r="H373" s="83"/>
      <c r="I373" s="83"/>
      <c r="J373" s="82">
        <v>0</v>
      </c>
      <c r="K373" s="7"/>
      <c r="L373" s="110"/>
    </row>
    <row r="374" spans="1:13" s="108" customFormat="1" ht="14.25" customHeight="1" x14ac:dyDescent="0.2">
      <c r="A374" s="3"/>
      <c r="B374" s="3"/>
      <c r="C374" s="3"/>
      <c r="D374" s="7"/>
      <c r="E374" s="16"/>
      <c r="F374" s="48">
        <v>5594</v>
      </c>
      <c r="G374" s="23" t="s">
        <v>135</v>
      </c>
      <c r="H374" s="83"/>
      <c r="I374" s="83"/>
      <c r="J374" s="82">
        <v>0</v>
      </c>
      <c r="K374" s="7"/>
      <c r="L374" s="110"/>
    </row>
    <row r="375" spans="1:13" s="108" customFormat="1" ht="14.25" customHeight="1" x14ac:dyDescent="0.2">
      <c r="A375" s="3"/>
      <c r="B375" s="3"/>
      <c r="C375" s="3"/>
      <c r="D375" s="7"/>
      <c r="E375" s="16"/>
      <c r="F375" s="48">
        <v>5595</v>
      </c>
      <c r="G375" s="23" t="s">
        <v>134</v>
      </c>
      <c r="H375" s="83"/>
      <c r="I375" s="83"/>
      <c r="J375" s="82">
        <v>0</v>
      </c>
      <c r="K375" s="7"/>
      <c r="L375" s="110"/>
    </row>
    <row r="376" spans="1:13" s="108" customFormat="1" ht="14.25" customHeight="1" x14ac:dyDescent="0.2">
      <c r="A376" s="3"/>
      <c r="B376" s="3"/>
      <c r="C376" s="3"/>
      <c r="D376" s="7"/>
      <c r="E376" s="16"/>
      <c r="F376" s="48">
        <v>5596</v>
      </c>
      <c r="G376" s="23" t="s">
        <v>133</v>
      </c>
      <c r="H376" s="83"/>
      <c r="I376" s="83"/>
      <c r="J376" s="82">
        <v>0</v>
      </c>
      <c r="K376" s="7"/>
      <c r="L376" s="110"/>
    </row>
    <row r="377" spans="1:13" s="108" customFormat="1" ht="14.25" customHeight="1" x14ac:dyDescent="0.2">
      <c r="A377" s="3"/>
      <c r="B377" s="3"/>
      <c r="C377" s="3"/>
      <c r="D377" s="7"/>
      <c r="E377" s="16"/>
      <c r="F377" s="48">
        <v>5597</v>
      </c>
      <c r="G377" s="23" t="s">
        <v>132</v>
      </c>
      <c r="H377" s="83"/>
      <c r="I377" s="83"/>
      <c r="J377" s="82">
        <v>0</v>
      </c>
      <c r="K377" s="7"/>
      <c r="L377" s="110"/>
    </row>
    <row r="378" spans="1:13" s="108" customFormat="1" ht="14.25" customHeight="1" x14ac:dyDescent="0.2">
      <c r="A378" s="3"/>
      <c r="B378" s="3"/>
      <c r="C378" s="3"/>
      <c r="D378" s="7"/>
      <c r="E378" s="16"/>
      <c r="F378" s="48">
        <v>5598</v>
      </c>
      <c r="G378" s="23" t="s">
        <v>131</v>
      </c>
      <c r="H378" s="83"/>
      <c r="I378" s="83"/>
      <c r="J378" s="113">
        <v>0</v>
      </c>
      <c r="K378" s="7"/>
      <c r="L378" s="110"/>
    </row>
    <row r="379" spans="1:13" s="108" customFormat="1" ht="14.25" customHeight="1" x14ac:dyDescent="0.2">
      <c r="A379" s="3"/>
      <c r="B379" s="3"/>
      <c r="C379" s="3"/>
      <c r="D379" s="7"/>
      <c r="E379" s="16"/>
      <c r="F379" s="48">
        <v>5599</v>
      </c>
      <c r="G379" s="23" t="s">
        <v>130</v>
      </c>
      <c r="H379" s="83"/>
      <c r="I379" s="83"/>
      <c r="J379" s="113">
        <v>-3.06</v>
      </c>
      <c r="K379" s="7"/>
      <c r="L379" s="110"/>
    </row>
    <row r="380" spans="1:13" s="108" customFormat="1" ht="14.25" customHeight="1" x14ac:dyDescent="0.2">
      <c r="A380" s="3"/>
      <c r="B380" s="3"/>
      <c r="C380" s="3"/>
      <c r="D380" s="7"/>
      <c r="E380" s="16"/>
      <c r="F380" s="46">
        <v>5600</v>
      </c>
      <c r="G380" s="89" t="s">
        <v>129</v>
      </c>
      <c r="H380" s="112"/>
      <c r="I380" s="112"/>
      <c r="J380" s="111">
        <f>J381</f>
        <v>0</v>
      </c>
      <c r="K380" s="7"/>
      <c r="L380" s="110"/>
    </row>
    <row r="381" spans="1:13" s="108" customFormat="1" ht="14.25" customHeight="1" x14ac:dyDescent="0.2">
      <c r="A381" s="3"/>
      <c r="B381" s="3"/>
      <c r="C381" s="3"/>
      <c r="D381" s="7"/>
      <c r="E381" s="16"/>
      <c r="F381" s="48">
        <v>5610</v>
      </c>
      <c r="G381" s="23" t="s">
        <v>128</v>
      </c>
      <c r="H381" s="83"/>
      <c r="I381" s="83"/>
      <c r="J381" s="82">
        <f>J382</f>
        <v>0</v>
      </c>
      <c r="K381" s="7"/>
      <c r="L381" s="110"/>
    </row>
    <row r="382" spans="1:13" s="108" customFormat="1" ht="14.25" customHeight="1" x14ac:dyDescent="0.2">
      <c r="A382" s="3"/>
      <c r="B382" s="3"/>
      <c r="C382" s="3"/>
      <c r="D382" s="7"/>
      <c r="E382" s="16"/>
      <c r="F382" s="48">
        <v>5611</v>
      </c>
      <c r="G382" s="23" t="s">
        <v>127</v>
      </c>
      <c r="H382" s="83"/>
      <c r="I382" s="83"/>
      <c r="J382" s="82">
        <v>0</v>
      </c>
      <c r="K382" s="7"/>
      <c r="L382" s="110"/>
    </row>
    <row r="383" spans="1:13" s="108" customFormat="1" ht="14.25" customHeight="1" x14ac:dyDescent="0.2">
      <c r="A383" s="7"/>
      <c r="B383" s="3"/>
      <c r="C383" s="3"/>
      <c r="D383" s="7"/>
      <c r="E383" s="7"/>
      <c r="F383" s="4"/>
      <c r="G383" s="109"/>
      <c r="H383" s="109"/>
      <c r="I383" s="109"/>
      <c r="J383" s="29"/>
      <c r="K383" s="7"/>
    </row>
    <row r="384" spans="1:13" s="3" customFormat="1" ht="14.25" customHeight="1" x14ac:dyDescent="0.2">
      <c r="A384" s="7"/>
      <c r="D384" s="7"/>
      <c r="E384" s="7"/>
      <c r="F384" s="4"/>
      <c r="G384" s="73"/>
      <c r="H384" s="73"/>
      <c r="I384" s="73"/>
      <c r="J384" s="29"/>
      <c r="K384" s="7"/>
      <c r="L384" s="107"/>
      <c r="M384" s="72"/>
    </row>
    <row r="385" spans="1:14" s="3" customFormat="1" ht="14.25" customHeight="1" x14ac:dyDescent="0.2">
      <c r="A385" s="7"/>
      <c r="D385" s="7"/>
      <c r="E385" s="7"/>
      <c r="F385" s="4"/>
      <c r="G385" s="73"/>
      <c r="H385" s="73"/>
      <c r="I385" s="73"/>
      <c r="J385" s="29"/>
      <c r="K385" s="7"/>
      <c r="L385" s="107"/>
      <c r="M385" s="72"/>
    </row>
    <row r="386" spans="1:14" ht="14.25" customHeight="1" x14ac:dyDescent="0.2">
      <c r="C386" s="100" t="s">
        <v>126</v>
      </c>
      <c r="D386" s="100"/>
      <c r="E386" s="100"/>
      <c r="F386" s="100"/>
      <c r="G386" s="100"/>
      <c r="H386" s="100"/>
      <c r="I386" s="100"/>
      <c r="J386" s="100"/>
      <c r="K386" s="7"/>
    </row>
    <row r="387" spans="1:14" ht="14.25" customHeight="1" x14ac:dyDescent="0.2">
      <c r="B387" s="92">
        <v>10</v>
      </c>
      <c r="D387" s="1"/>
      <c r="E387" s="14" t="s">
        <v>125</v>
      </c>
      <c r="F387" s="14"/>
      <c r="G387" s="14"/>
      <c r="H387" s="14"/>
      <c r="I387" s="14"/>
      <c r="J387" s="14"/>
      <c r="K387" s="7"/>
    </row>
    <row r="388" spans="1:14" ht="14.25" customHeight="1" x14ac:dyDescent="0.2">
      <c r="D388" s="7"/>
      <c r="E388" s="16"/>
      <c r="F388" s="9" t="s">
        <v>11</v>
      </c>
      <c r="G388" s="15" t="s">
        <v>10</v>
      </c>
      <c r="H388" s="15"/>
      <c r="I388" s="15"/>
      <c r="J388" s="9" t="s">
        <v>124</v>
      </c>
      <c r="K388" s="7"/>
    </row>
    <row r="389" spans="1:14" ht="14.25" customHeight="1" x14ac:dyDescent="0.2">
      <c r="D389" s="7"/>
      <c r="E389" s="16"/>
      <c r="F389" s="48">
        <v>3110</v>
      </c>
      <c r="G389" s="23" t="s">
        <v>123</v>
      </c>
      <c r="H389" s="83"/>
      <c r="I389" s="83"/>
      <c r="J389" s="82">
        <v>3129124589.77</v>
      </c>
      <c r="K389" s="7"/>
    </row>
    <row r="390" spans="1:14" ht="14.25" customHeight="1" x14ac:dyDescent="0.2">
      <c r="D390" s="7"/>
      <c r="E390" s="16"/>
      <c r="F390" s="48">
        <v>3120</v>
      </c>
      <c r="G390" s="23" t="s">
        <v>122</v>
      </c>
      <c r="H390" s="83"/>
      <c r="I390" s="83"/>
      <c r="J390" s="82">
        <v>0</v>
      </c>
      <c r="K390" s="7"/>
    </row>
    <row r="391" spans="1:14" ht="14.25" customHeight="1" x14ac:dyDescent="0.2">
      <c r="D391" s="7"/>
      <c r="E391" s="16"/>
      <c r="F391" s="48">
        <v>3130</v>
      </c>
      <c r="G391" s="23" t="s">
        <v>121</v>
      </c>
      <c r="H391" s="83"/>
      <c r="I391" s="83"/>
      <c r="J391" s="82">
        <v>0</v>
      </c>
      <c r="K391" s="7"/>
    </row>
    <row r="392" spans="1:14" ht="14.25" customHeight="1" x14ac:dyDescent="0.2">
      <c r="D392" s="7"/>
      <c r="E392" s="16"/>
      <c r="F392" s="48">
        <v>3210</v>
      </c>
      <c r="G392" s="23" t="s">
        <v>120</v>
      </c>
      <c r="H392" s="83"/>
      <c r="I392" s="106"/>
      <c r="J392" s="68">
        <v>2994286.44</v>
      </c>
      <c r="K392" s="7"/>
    </row>
    <row r="393" spans="1:14" ht="14.25" customHeight="1" x14ac:dyDescent="0.2">
      <c r="D393" s="7"/>
      <c r="E393" s="16"/>
      <c r="F393" s="48">
        <v>3220</v>
      </c>
      <c r="G393" s="23" t="s">
        <v>119</v>
      </c>
      <c r="H393" s="83"/>
      <c r="I393" s="106"/>
      <c r="J393" s="82">
        <v>-47298558.710000001</v>
      </c>
      <c r="K393" s="7"/>
    </row>
    <row r="394" spans="1:14" ht="14.25" customHeight="1" x14ac:dyDescent="0.2">
      <c r="D394" s="7"/>
      <c r="E394" s="16"/>
      <c r="F394" s="48">
        <v>3230</v>
      </c>
      <c r="G394" s="23" t="s">
        <v>118</v>
      </c>
      <c r="H394" s="83"/>
      <c r="I394" s="106"/>
      <c r="J394" s="82">
        <v>0</v>
      </c>
      <c r="K394" s="7"/>
    </row>
    <row r="395" spans="1:14" ht="14.25" customHeight="1" x14ac:dyDescent="0.2">
      <c r="D395" s="7"/>
      <c r="E395" s="16"/>
      <c r="F395" s="48">
        <v>3240</v>
      </c>
      <c r="G395" s="23" t="s">
        <v>117</v>
      </c>
      <c r="H395" s="80"/>
      <c r="I395" s="105"/>
      <c r="J395" s="82">
        <v>0</v>
      </c>
      <c r="K395" s="7"/>
    </row>
    <row r="396" spans="1:14" ht="14.25" customHeight="1" x14ac:dyDescent="0.2">
      <c r="D396" s="7"/>
      <c r="E396" s="16"/>
      <c r="F396" s="48">
        <v>3250</v>
      </c>
      <c r="G396" s="23" t="s">
        <v>116</v>
      </c>
      <c r="H396" s="80"/>
      <c r="I396" s="105"/>
      <c r="J396" s="82">
        <v>1150.9000000000001</v>
      </c>
      <c r="K396" s="7"/>
    </row>
    <row r="397" spans="1:14" ht="14.25" customHeight="1" thickBot="1" x14ac:dyDescent="0.25">
      <c r="D397" s="7"/>
      <c r="E397" s="16"/>
      <c r="F397" s="6"/>
      <c r="G397" s="78" t="s">
        <v>7</v>
      </c>
      <c r="H397" s="78"/>
      <c r="I397" s="78"/>
      <c r="J397" s="97">
        <f>+SUM(J389:J396)</f>
        <v>3084821468.4000001</v>
      </c>
      <c r="K397" s="7"/>
      <c r="L397" s="104">
        <v>3084821468.4000001</v>
      </c>
      <c r="M397" s="103" t="s">
        <v>115</v>
      </c>
      <c r="N397" s="102">
        <f>+J397-L397</f>
        <v>0</v>
      </c>
    </row>
    <row r="398" spans="1:14" ht="14.25" customHeight="1" thickTop="1" x14ac:dyDescent="0.2">
      <c r="D398" s="7"/>
      <c r="E398" s="16"/>
      <c r="F398" s="6"/>
      <c r="G398" s="52"/>
      <c r="H398" s="52"/>
      <c r="I398" s="52"/>
      <c r="J398" s="101"/>
      <c r="K398" s="7"/>
      <c r="N398" s="38"/>
    </row>
    <row r="399" spans="1:14" ht="14.25" customHeight="1" x14ac:dyDescent="0.2">
      <c r="D399" s="7"/>
      <c r="E399" s="16"/>
      <c r="F399" s="6"/>
      <c r="G399" s="52"/>
      <c r="H399" s="52"/>
      <c r="I399" s="52"/>
      <c r="J399" s="13"/>
      <c r="K399" s="7"/>
    </row>
    <row r="400" spans="1:14" ht="14.25" customHeight="1" x14ac:dyDescent="0.2">
      <c r="C400" s="100" t="s">
        <v>114</v>
      </c>
      <c r="D400" s="100"/>
      <c r="E400" s="100"/>
      <c r="F400" s="100"/>
      <c r="G400" s="100"/>
      <c r="H400" s="100"/>
      <c r="I400" s="100"/>
      <c r="J400" s="100"/>
      <c r="K400" s="7"/>
    </row>
    <row r="401" spans="2:14" ht="14.25" customHeight="1" x14ac:dyDescent="0.2">
      <c r="B401" s="92">
        <v>11</v>
      </c>
      <c r="E401" s="14" t="s">
        <v>113</v>
      </c>
      <c r="F401" s="14"/>
      <c r="G401" s="14"/>
      <c r="H401" s="14"/>
      <c r="I401" s="53" t="s">
        <v>112</v>
      </c>
      <c r="J401" s="53"/>
    </row>
    <row r="402" spans="2:14" ht="14.25" customHeight="1" x14ac:dyDescent="0.2">
      <c r="D402" s="91"/>
      <c r="E402" s="71"/>
      <c r="F402" s="9" t="s">
        <v>11</v>
      </c>
      <c r="G402" s="15" t="s">
        <v>10</v>
      </c>
      <c r="H402" s="15"/>
      <c r="I402" s="99">
        <v>2021</v>
      </c>
      <c r="J402" s="99">
        <v>2020</v>
      </c>
    </row>
    <row r="403" spans="2:14" ht="14.25" customHeight="1" x14ac:dyDescent="0.2">
      <c r="D403" s="7"/>
      <c r="E403" s="16"/>
      <c r="F403" s="48">
        <v>1111</v>
      </c>
      <c r="G403" s="23" t="s">
        <v>111</v>
      </c>
      <c r="H403" s="83"/>
      <c r="I403" s="82">
        <v>0</v>
      </c>
      <c r="J403" s="98">
        <v>0</v>
      </c>
    </row>
    <row r="404" spans="2:14" ht="14.25" customHeight="1" x14ac:dyDescent="0.2">
      <c r="D404" s="7"/>
      <c r="E404" s="16"/>
      <c r="F404" s="48">
        <v>1112</v>
      </c>
      <c r="G404" s="23" t="s">
        <v>110</v>
      </c>
      <c r="H404" s="83"/>
      <c r="I404" s="82">
        <v>106344332.09999999</v>
      </c>
      <c r="J404" s="98">
        <v>140487720.18000001</v>
      </c>
    </row>
    <row r="405" spans="2:14" ht="14.25" customHeight="1" x14ac:dyDescent="0.2">
      <c r="D405" s="7"/>
      <c r="E405" s="16"/>
      <c r="F405" s="48">
        <v>1113</v>
      </c>
      <c r="G405" s="23" t="s">
        <v>109</v>
      </c>
      <c r="H405" s="83"/>
      <c r="I405" s="82">
        <v>0</v>
      </c>
      <c r="J405" s="98">
        <v>0</v>
      </c>
      <c r="M405" s="2"/>
    </row>
    <row r="406" spans="2:14" ht="14.25" customHeight="1" x14ac:dyDescent="0.2">
      <c r="D406" s="7"/>
      <c r="E406" s="16"/>
      <c r="F406" s="48">
        <v>1114</v>
      </c>
      <c r="G406" s="23" t="s">
        <v>108</v>
      </c>
      <c r="H406" s="23"/>
      <c r="I406" s="82">
        <v>0</v>
      </c>
      <c r="J406" s="98">
        <v>0</v>
      </c>
      <c r="M406" s="2"/>
    </row>
    <row r="407" spans="2:14" ht="14.25" customHeight="1" x14ac:dyDescent="0.2">
      <c r="D407" s="7"/>
      <c r="E407" s="16"/>
      <c r="F407" s="48">
        <v>1115</v>
      </c>
      <c r="G407" s="23" t="s">
        <v>107</v>
      </c>
      <c r="H407" s="23"/>
      <c r="I407" s="82">
        <v>0</v>
      </c>
      <c r="J407" s="98">
        <v>0</v>
      </c>
    </row>
    <row r="408" spans="2:14" ht="14.25" customHeight="1" x14ac:dyDescent="0.2">
      <c r="D408" s="7"/>
      <c r="E408" s="16"/>
      <c r="F408" s="48">
        <v>1116</v>
      </c>
      <c r="G408" s="23" t="s">
        <v>106</v>
      </c>
      <c r="H408" s="23"/>
      <c r="I408" s="82">
        <v>20135459.739999998</v>
      </c>
      <c r="J408" s="98">
        <v>20657254.539999999</v>
      </c>
      <c r="M408" s="29">
        <v>2020</v>
      </c>
    </row>
    <row r="409" spans="2:14" ht="14.25" customHeight="1" x14ac:dyDescent="0.2">
      <c r="D409" s="7"/>
      <c r="E409" s="16"/>
      <c r="F409" s="48">
        <v>1119</v>
      </c>
      <c r="G409" s="23" t="s">
        <v>105</v>
      </c>
      <c r="H409" s="83"/>
      <c r="I409" s="82">
        <v>0</v>
      </c>
      <c r="J409" s="98">
        <v>0</v>
      </c>
      <c r="L409" s="29">
        <v>2021</v>
      </c>
      <c r="M409" s="37">
        <v>126479791.84</v>
      </c>
    </row>
    <row r="410" spans="2:14" ht="14.25" customHeight="1" thickBot="1" x14ac:dyDescent="0.25">
      <c r="D410" s="7"/>
      <c r="E410" s="16"/>
      <c r="F410" s="6"/>
      <c r="G410" s="14" t="s">
        <v>7</v>
      </c>
      <c r="H410" s="14"/>
      <c r="I410" s="97">
        <f>+SUM(I403:I409)</f>
        <v>126479791.83999999</v>
      </c>
      <c r="J410" s="97">
        <f>+SUM(J403:J409)</f>
        <v>161144974.72</v>
      </c>
      <c r="L410" s="96">
        <v>123835288.18000001</v>
      </c>
      <c r="M410" s="95" t="s">
        <v>89</v>
      </c>
      <c r="N410" s="94">
        <f>+I410-L410</f>
        <v>2644503.6599999815</v>
      </c>
    </row>
    <row r="411" spans="2:14" s="54" customFormat="1" ht="14.25" customHeight="1" thickTop="1" x14ac:dyDescent="0.2">
      <c r="B411" s="1"/>
      <c r="C411" s="1"/>
      <c r="D411" s="4"/>
      <c r="E411" s="6"/>
      <c r="F411" s="6"/>
      <c r="G411" s="6"/>
      <c r="H411" s="5"/>
      <c r="I411" s="5"/>
      <c r="J411" s="5"/>
      <c r="L411" s="93"/>
    </row>
    <row r="413" spans="2:14" ht="14.25" customHeight="1" x14ac:dyDescent="0.2">
      <c r="B413" s="92">
        <v>12</v>
      </c>
      <c r="E413" s="14" t="s">
        <v>104</v>
      </c>
      <c r="F413" s="14"/>
      <c r="G413" s="14"/>
      <c r="H413" s="14"/>
      <c r="I413" s="14"/>
      <c r="J413" s="14"/>
      <c r="K413" s="7"/>
    </row>
    <row r="414" spans="2:14" ht="14.25" customHeight="1" x14ac:dyDescent="0.2">
      <c r="D414" s="91"/>
      <c r="E414" s="71"/>
      <c r="F414" s="9" t="s">
        <v>11</v>
      </c>
      <c r="G414" s="15" t="s">
        <v>10</v>
      </c>
      <c r="H414" s="15"/>
      <c r="I414" s="15"/>
      <c r="J414" s="90" t="s">
        <v>61</v>
      </c>
      <c r="K414" s="7"/>
    </row>
    <row r="415" spans="2:14" s="17" customFormat="1" ht="14.25" customHeight="1" x14ac:dyDescent="0.2">
      <c r="D415" s="7"/>
      <c r="E415" s="16"/>
      <c r="F415" s="46">
        <v>1230</v>
      </c>
      <c r="G415" s="41" t="s">
        <v>103</v>
      </c>
      <c r="H415" s="89"/>
      <c r="I415" s="89"/>
      <c r="J415" s="88">
        <f>+SUM(J416:J421)</f>
        <v>2907633904.1100001</v>
      </c>
      <c r="L415" s="87">
        <v>2907633904.1100001</v>
      </c>
      <c r="M415" s="86" t="s">
        <v>89</v>
      </c>
      <c r="N415" s="29">
        <f>+L415-J415</f>
        <v>0</v>
      </c>
    </row>
    <row r="416" spans="2:14" ht="14.25" customHeight="1" x14ac:dyDescent="0.2">
      <c r="D416" s="7"/>
      <c r="E416" s="16"/>
      <c r="F416" s="48">
        <v>1231</v>
      </c>
      <c r="G416" s="47" t="s">
        <v>102</v>
      </c>
      <c r="H416" s="83"/>
      <c r="I416" s="83"/>
      <c r="J416" s="82">
        <v>0</v>
      </c>
      <c r="K416" s="7"/>
    </row>
    <row r="417" spans="4:14" ht="14.25" customHeight="1" x14ac:dyDescent="0.2">
      <c r="D417" s="7"/>
      <c r="E417" s="16"/>
      <c r="F417" s="48">
        <v>1233</v>
      </c>
      <c r="G417" s="47" t="s">
        <v>101</v>
      </c>
      <c r="H417" s="83"/>
      <c r="I417" s="83"/>
      <c r="J417" s="82">
        <v>0</v>
      </c>
      <c r="K417" s="7"/>
    </row>
    <row r="418" spans="4:14" ht="14.25" customHeight="1" x14ac:dyDescent="0.2">
      <c r="D418" s="7"/>
      <c r="E418" s="16"/>
      <c r="F418" s="48">
        <v>1234</v>
      </c>
      <c r="G418" s="83" t="s">
        <v>100</v>
      </c>
      <c r="H418" s="83"/>
      <c r="I418" s="83"/>
      <c r="J418" s="82">
        <v>0</v>
      </c>
      <c r="K418" s="7"/>
    </row>
    <row r="419" spans="4:14" ht="14.25" customHeight="1" x14ac:dyDescent="0.2">
      <c r="D419" s="7"/>
      <c r="E419" s="16"/>
      <c r="F419" s="48">
        <v>1235</v>
      </c>
      <c r="G419" s="47" t="s">
        <v>99</v>
      </c>
      <c r="H419" s="83"/>
      <c r="I419" s="83"/>
      <c r="J419" s="82">
        <v>0</v>
      </c>
      <c r="K419" s="7"/>
    </row>
    <row r="420" spans="4:14" ht="14.25" customHeight="1" x14ac:dyDescent="0.2">
      <c r="D420" s="7"/>
      <c r="E420" s="16"/>
      <c r="F420" s="48">
        <v>1236</v>
      </c>
      <c r="G420" s="47" t="s">
        <v>98</v>
      </c>
      <c r="H420" s="83"/>
      <c r="I420" s="83"/>
      <c r="J420" s="82">
        <v>0</v>
      </c>
      <c r="K420" s="7"/>
    </row>
    <row r="421" spans="4:14" ht="14.25" customHeight="1" x14ac:dyDescent="0.2">
      <c r="D421" s="7"/>
      <c r="E421" s="16"/>
      <c r="F421" s="48">
        <v>1239</v>
      </c>
      <c r="G421" s="47" t="s">
        <v>97</v>
      </c>
      <c r="H421" s="83"/>
      <c r="I421" s="83"/>
      <c r="J421" s="82">
        <v>2907633904.1100001</v>
      </c>
      <c r="K421" s="7"/>
    </row>
    <row r="422" spans="4:14" s="17" customFormat="1" ht="14.25" customHeight="1" x14ac:dyDescent="0.2">
      <c r="D422" s="7"/>
      <c r="E422" s="16"/>
      <c r="F422" s="46">
        <v>1240</v>
      </c>
      <c r="G422" s="41" t="s">
        <v>96</v>
      </c>
      <c r="H422" s="89"/>
      <c r="I422" s="89"/>
      <c r="J422" s="88">
        <f>+SUM(J423:J430)</f>
        <v>39330410.630000003</v>
      </c>
      <c r="K422" s="7"/>
      <c r="L422" s="87">
        <v>39330410.630000003</v>
      </c>
      <c r="M422" s="86" t="s">
        <v>89</v>
      </c>
      <c r="N422" s="2">
        <f>+J422-L422</f>
        <v>0</v>
      </c>
    </row>
    <row r="423" spans="4:14" ht="14.25" customHeight="1" x14ac:dyDescent="0.2">
      <c r="D423" s="7"/>
      <c r="E423" s="16"/>
      <c r="F423" s="48">
        <v>1241</v>
      </c>
      <c r="G423" s="47" t="s">
        <v>55</v>
      </c>
      <c r="H423" s="83"/>
      <c r="I423" s="83"/>
      <c r="J423" s="82">
        <v>8107645.3099999996</v>
      </c>
      <c r="K423" s="7"/>
    </row>
    <row r="424" spans="4:14" ht="14.25" customHeight="1" x14ac:dyDescent="0.2">
      <c r="D424" s="7"/>
      <c r="E424" s="16"/>
      <c r="F424" s="48">
        <v>1242</v>
      </c>
      <c r="G424" s="47" t="s">
        <v>54</v>
      </c>
      <c r="H424" s="83"/>
      <c r="I424" s="83"/>
      <c r="J424" s="82">
        <v>1011023.95</v>
      </c>
      <c r="K424" s="7"/>
    </row>
    <row r="425" spans="4:14" ht="14.25" customHeight="1" x14ac:dyDescent="0.2">
      <c r="D425" s="7"/>
      <c r="E425" s="16"/>
      <c r="F425" s="48">
        <v>1243</v>
      </c>
      <c r="G425" s="47" t="s">
        <v>53</v>
      </c>
      <c r="H425" s="83"/>
      <c r="I425" s="83"/>
      <c r="J425" s="82">
        <v>7524498.2599999998</v>
      </c>
      <c r="K425" s="7"/>
    </row>
    <row r="426" spans="4:14" ht="14.25" customHeight="1" x14ac:dyDescent="0.2">
      <c r="D426" s="7"/>
      <c r="E426" s="16"/>
      <c r="F426" s="48">
        <v>1244</v>
      </c>
      <c r="G426" s="47" t="s">
        <v>52</v>
      </c>
      <c r="H426" s="83"/>
      <c r="I426" s="83"/>
      <c r="J426" s="82">
        <v>11371414.939999999</v>
      </c>
      <c r="K426" s="7"/>
    </row>
    <row r="427" spans="4:14" ht="14.25" customHeight="1" x14ac:dyDescent="0.2">
      <c r="D427" s="7"/>
      <c r="E427" s="16"/>
      <c r="F427" s="48">
        <v>1245</v>
      </c>
      <c r="G427" s="47" t="s">
        <v>51</v>
      </c>
      <c r="H427" s="83"/>
      <c r="I427" s="83"/>
      <c r="J427" s="82">
        <v>0</v>
      </c>
      <c r="K427" s="7"/>
    </row>
    <row r="428" spans="4:14" ht="14.25" customHeight="1" x14ac:dyDescent="0.2">
      <c r="D428" s="7"/>
      <c r="E428" s="16"/>
      <c r="F428" s="48">
        <v>1246</v>
      </c>
      <c r="G428" s="47" t="s">
        <v>50</v>
      </c>
      <c r="H428" s="83"/>
      <c r="I428" s="83"/>
      <c r="J428" s="82">
        <v>11315828.17</v>
      </c>
      <c r="K428" s="7"/>
    </row>
    <row r="429" spans="4:14" ht="14.25" customHeight="1" x14ac:dyDescent="0.2">
      <c r="D429" s="7"/>
      <c r="E429" s="16"/>
      <c r="F429" s="48">
        <v>1247</v>
      </c>
      <c r="G429" s="47" t="s">
        <v>95</v>
      </c>
      <c r="H429" s="83"/>
      <c r="I429" s="83"/>
      <c r="J429" s="82">
        <v>0</v>
      </c>
      <c r="K429" s="7"/>
    </row>
    <row r="430" spans="4:14" ht="14.25" customHeight="1" x14ac:dyDescent="0.2">
      <c r="D430" s="7"/>
      <c r="E430" s="16"/>
      <c r="F430" s="48">
        <v>1248</v>
      </c>
      <c r="G430" s="47" t="s">
        <v>49</v>
      </c>
      <c r="H430" s="83"/>
      <c r="I430" s="83"/>
      <c r="J430" s="82">
        <v>0</v>
      </c>
      <c r="K430" s="7"/>
    </row>
    <row r="431" spans="4:14" ht="14.25" customHeight="1" x14ac:dyDescent="0.2">
      <c r="D431" s="7"/>
      <c r="E431" s="16"/>
      <c r="F431" s="46">
        <v>1250</v>
      </c>
      <c r="G431" s="41" t="s">
        <v>45</v>
      </c>
      <c r="H431" s="83"/>
      <c r="I431" s="83"/>
      <c r="J431" s="85">
        <f>+SUM(J432:J435)</f>
        <v>0</v>
      </c>
      <c r="K431" s="7"/>
    </row>
    <row r="432" spans="4:14" ht="14.25" customHeight="1" x14ac:dyDescent="0.2">
      <c r="D432" s="7"/>
      <c r="E432" s="16"/>
      <c r="F432" s="48">
        <v>1251</v>
      </c>
      <c r="G432" s="47" t="s">
        <v>94</v>
      </c>
      <c r="H432" s="83"/>
      <c r="I432" s="83"/>
      <c r="J432" s="84">
        <v>0</v>
      </c>
      <c r="K432" s="7"/>
    </row>
    <row r="433" spans="4:14" ht="14.25" customHeight="1" x14ac:dyDescent="0.2">
      <c r="D433" s="7"/>
      <c r="E433" s="16"/>
      <c r="F433" s="6">
        <v>1252</v>
      </c>
      <c r="G433" s="81" t="s">
        <v>93</v>
      </c>
      <c r="H433" s="8"/>
      <c r="I433" s="83"/>
      <c r="J433" s="82">
        <v>0</v>
      </c>
      <c r="K433" s="7"/>
    </row>
    <row r="434" spans="4:14" ht="14.25" customHeight="1" x14ac:dyDescent="0.2">
      <c r="D434" s="7"/>
      <c r="E434" s="16"/>
      <c r="F434" s="6">
        <v>1253</v>
      </c>
      <c r="G434" s="81" t="s">
        <v>92</v>
      </c>
      <c r="H434" s="8"/>
      <c r="I434" s="83"/>
      <c r="J434" s="82">
        <v>0</v>
      </c>
      <c r="K434" s="7"/>
    </row>
    <row r="435" spans="4:14" ht="14.25" customHeight="1" x14ac:dyDescent="0.2">
      <c r="D435" s="7"/>
      <c r="E435" s="16"/>
      <c r="F435" s="48">
        <v>1254</v>
      </c>
      <c r="G435" s="47" t="s">
        <v>91</v>
      </c>
      <c r="H435" s="83"/>
      <c r="I435" s="83"/>
      <c r="J435" s="82">
        <v>0</v>
      </c>
      <c r="K435" s="7"/>
    </row>
    <row r="436" spans="4:14" ht="14.25" customHeight="1" x14ac:dyDescent="0.2">
      <c r="D436" s="7"/>
      <c r="E436" s="16"/>
      <c r="F436" s="6">
        <v>1259</v>
      </c>
      <c r="G436" s="81" t="s">
        <v>90</v>
      </c>
      <c r="H436" s="80"/>
      <c r="I436" s="80"/>
      <c r="J436" s="79">
        <v>0</v>
      </c>
      <c r="K436" s="7"/>
    </row>
    <row r="437" spans="4:14" ht="14.25" customHeight="1" x14ac:dyDescent="0.2">
      <c r="D437" s="7"/>
      <c r="E437" s="16"/>
      <c r="F437" s="6"/>
      <c r="G437" s="78" t="s">
        <v>7</v>
      </c>
      <c r="H437" s="78"/>
      <c r="I437" s="78"/>
      <c r="J437" s="77">
        <f>+J415+J422+J431</f>
        <v>2946964314.7400002</v>
      </c>
      <c r="K437" s="7"/>
      <c r="L437" s="76">
        <v>2907633904.1100001</v>
      </c>
      <c r="M437" s="75" t="s">
        <v>89</v>
      </c>
      <c r="N437" s="74">
        <f>+J437-L437</f>
        <v>39330410.630000114</v>
      </c>
    </row>
    <row r="438" spans="4:14" ht="13.5" customHeight="1" x14ac:dyDescent="0.2">
      <c r="D438" s="7"/>
      <c r="E438" s="7"/>
      <c r="G438" s="73"/>
      <c r="H438" s="73"/>
      <c r="I438" s="73"/>
      <c r="J438" s="72"/>
      <c r="K438" s="7"/>
      <c r="L438" s="29"/>
      <c r="N438" s="38"/>
    </row>
    <row r="439" spans="4:14" ht="14.25" customHeight="1" x14ac:dyDescent="0.2">
      <c r="K439" s="7"/>
    </row>
    <row r="440" spans="4:14" ht="14.25" customHeight="1" x14ac:dyDescent="0.2">
      <c r="D440" s="71"/>
      <c r="E440" s="14" t="s">
        <v>88</v>
      </c>
      <c r="F440" s="14"/>
      <c r="G440" s="14"/>
      <c r="H440" s="14"/>
      <c r="I440" s="14"/>
      <c r="J440" s="14"/>
      <c r="K440" s="7"/>
    </row>
    <row r="441" spans="4:14" ht="14.25" customHeight="1" x14ac:dyDescent="0.2">
      <c r="D441" s="71"/>
      <c r="E441" s="71"/>
      <c r="F441" s="9" t="s">
        <v>11</v>
      </c>
      <c r="G441" s="14" t="s">
        <v>10</v>
      </c>
      <c r="H441" s="14"/>
      <c r="I441" s="9" t="s">
        <v>9</v>
      </c>
      <c r="J441" s="9" t="s">
        <v>8</v>
      </c>
    </row>
    <row r="442" spans="4:14" ht="14.25" customHeight="1" x14ac:dyDescent="0.2">
      <c r="D442" s="16"/>
      <c r="E442" s="16"/>
      <c r="F442" s="65">
        <v>5500</v>
      </c>
      <c r="G442" s="67" t="s">
        <v>87</v>
      </c>
      <c r="H442" s="63"/>
      <c r="I442" s="70">
        <f>+SUM(I443:I451)</f>
        <v>-3.06</v>
      </c>
      <c r="J442" s="70">
        <f>+SUM(J443:J451)</f>
        <v>-0.15</v>
      </c>
    </row>
    <row r="443" spans="4:14" ht="14.25" customHeight="1" x14ac:dyDescent="0.2">
      <c r="D443" s="16"/>
      <c r="E443" s="16"/>
      <c r="F443" s="65">
        <v>5510</v>
      </c>
      <c r="G443" s="64" t="s">
        <v>86</v>
      </c>
      <c r="H443" s="63"/>
      <c r="I443" s="62">
        <v>0</v>
      </c>
      <c r="J443" s="62">
        <v>0</v>
      </c>
    </row>
    <row r="444" spans="4:14" ht="14.25" customHeight="1" x14ac:dyDescent="0.2">
      <c r="D444" s="16"/>
      <c r="E444" s="16"/>
      <c r="F444" s="65">
        <v>5520</v>
      </c>
      <c r="G444" s="64" t="s">
        <v>21</v>
      </c>
      <c r="H444" s="63"/>
      <c r="I444" s="62">
        <v>0</v>
      </c>
      <c r="J444" s="62">
        <v>0</v>
      </c>
    </row>
    <row r="445" spans="4:14" ht="14.25" customHeight="1" x14ac:dyDescent="0.2">
      <c r="D445" s="16"/>
      <c r="E445" s="16"/>
      <c r="F445" s="65">
        <v>5530</v>
      </c>
      <c r="G445" s="64" t="s">
        <v>85</v>
      </c>
      <c r="H445" s="63"/>
      <c r="I445" s="62">
        <v>0</v>
      </c>
      <c r="J445" s="62">
        <v>0</v>
      </c>
    </row>
    <row r="446" spans="4:14" ht="14.25" customHeight="1" x14ac:dyDescent="0.2">
      <c r="D446" s="16"/>
      <c r="E446" s="16"/>
      <c r="F446" s="65">
        <v>5540</v>
      </c>
      <c r="G446" s="64" t="s">
        <v>84</v>
      </c>
      <c r="H446" s="63"/>
      <c r="I446" s="62">
        <v>0</v>
      </c>
      <c r="J446" s="62">
        <v>0</v>
      </c>
    </row>
    <row r="447" spans="4:14" ht="14.25" customHeight="1" x14ac:dyDescent="0.2">
      <c r="D447" s="16"/>
      <c r="E447" s="16"/>
      <c r="F447" s="65">
        <v>5550</v>
      </c>
      <c r="G447" s="64" t="s">
        <v>83</v>
      </c>
      <c r="H447" s="63"/>
      <c r="I447" s="62">
        <v>0</v>
      </c>
      <c r="J447" s="62">
        <v>0</v>
      </c>
      <c r="K447" s="7"/>
    </row>
    <row r="448" spans="4:14" ht="14.25" customHeight="1" x14ac:dyDescent="0.2">
      <c r="D448" s="16"/>
      <c r="E448" s="16"/>
      <c r="F448" s="65">
        <v>5590</v>
      </c>
      <c r="G448" s="64" t="s">
        <v>82</v>
      </c>
      <c r="H448" s="63"/>
      <c r="I448" s="69">
        <v>0</v>
      </c>
      <c r="J448" s="68">
        <v>0</v>
      </c>
      <c r="K448" s="7"/>
    </row>
    <row r="449" spans="2:17" ht="14.25" customHeight="1" x14ac:dyDescent="0.2">
      <c r="D449" s="16"/>
      <c r="E449" s="16"/>
      <c r="F449" s="65">
        <v>5599</v>
      </c>
      <c r="G449" s="64" t="s">
        <v>81</v>
      </c>
      <c r="H449" s="63"/>
      <c r="I449" s="69">
        <v>-3.06</v>
      </c>
      <c r="J449" s="68">
        <v>-0.15</v>
      </c>
      <c r="K449" s="7"/>
      <c r="L449" s="2">
        <f>+I449-J449</f>
        <v>-2.91</v>
      </c>
    </row>
    <row r="450" spans="2:17" ht="14.25" customHeight="1" x14ac:dyDescent="0.2">
      <c r="D450" s="16"/>
      <c r="E450" s="16"/>
      <c r="F450" s="65">
        <v>5600</v>
      </c>
      <c r="G450" s="67" t="s">
        <v>80</v>
      </c>
      <c r="H450" s="63"/>
      <c r="I450" s="66">
        <v>0</v>
      </c>
      <c r="J450" s="66">
        <v>0</v>
      </c>
      <c r="K450" s="7"/>
    </row>
    <row r="451" spans="2:17" ht="14.25" customHeight="1" x14ac:dyDescent="0.2">
      <c r="D451" s="16"/>
      <c r="E451" s="16"/>
      <c r="F451" s="65">
        <v>5610</v>
      </c>
      <c r="G451" s="64" t="s">
        <v>79</v>
      </c>
      <c r="H451" s="63"/>
      <c r="I451" s="62">
        <v>0</v>
      </c>
      <c r="J451" s="62">
        <v>0</v>
      </c>
      <c r="K451" s="7"/>
    </row>
    <row r="452" spans="2:17" ht="14.25" customHeight="1" thickBot="1" x14ac:dyDescent="0.25">
      <c r="D452" s="16"/>
      <c r="E452" s="16"/>
      <c r="F452" s="6"/>
      <c r="G452" s="61" t="s">
        <v>7</v>
      </c>
      <c r="H452" s="61"/>
      <c r="I452" s="60">
        <f>+I442+I450</f>
        <v>-3.06</v>
      </c>
      <c r="J452" s="60">
        <f>+J442+J450</f>
        <v>-0.15</v>
      </c>
      <c r="K452" s="7"/>
      <c r="L452" s="59">
        <v>-3.06</v>
      </c>
      <c r="M452" s="58" t="s">
        <v>14</v>
      </c>
      <c r="N452" s="57">
        <f>+I452-L452</f>
        <v>0</v>
      </c>
    </row>
    <row r="453" spans="2:17" ht="14.25" customHeight="1" thickTop="1" x14ac:dyDescent="0.2">
      <c r="D453" s="16"/>
      <c r="E453" s="16"/>
      <c r="F453" s="6"/>
      <c r="G453" s="14"/>
      <c r="H453" s="14"/>
      <c r="I453" s="56"/>
      <c r="J453" s="56"/>
      <c r="L453" s="1"/>
    </row>
    <row r="454" spans="2:17" s="54" customFormat="1" ht="14.25" customHeight="1" x14ac:dyDescent="0.2">
      <c r="B454" s="1"/>
      <c r="C454" s="1"/>
      <c r="D454" s="6"/>
      <c r="E454" s="6"/>
      <c r="F454" s="6"/>
      <c r="G454" s="6"/>
      <c r="H454" s="5"/>
      <c r="I454" s="5"/>
      <c r="J454" s="55"/>
      <c r="K454" s="1"/>
      <c r="L454" s="1"/>
      <c r="M454" s="1"/>
      <c r="N454" s="1"/>
      <c r="O454" s="1"/>
    </row>
    <row r="455" spans="2:17" ht="14.25" customHeight="1" x14ac:dyDescent="0.2">
      <c r="D455" s="8"/>
      <c r="E455" s="14" t="s">
        <v>78</v>
      </c>
      <c r="F455" s="14"/>
      <c r="G455" s="14"/>
      <c r="H455" s="14"/>
      <c r="I455" s="14"/>
      <c r="J455" s="14"/>
      <c r="K455" s="7"/>
    </row>
    <row r="456" spans="2:17" ht="14.25" customHeight="1" x14ac:dyDescent="0.2">
      <c r="D456" s="6"/>
      <c r="E456" s="6"/>
      <c r="F456" s="53" t="s">
        <v>62</v>
      </c>
      <c r="G456" s="53"/>
      <c r="H456" s="53"/>
      <c r="I456" s="53"/>
      <c r="J456" s="43" t="s">
        <v>61</v>
      </c>
      <c r="K456" s="7"/>
    </row>
    <row r="457" spans="2:17" ht="14.25" customHeight="1" x14ac:dyDescent="0.2">
      <c r="D457" s="6"/>
      <c r="E457" s="6"/>
      <c r="F457" s="6"/>
      <c r="G457" s="6"/>
      <c r="H457" s="8"/>
      <c r="I457" s="6"/>
      <c r="J457" s="6"/>
      <c r="K457" s="7"/>
    </row>
    <row r="458" spans="2:17" ht="14.25" customHeight="1" x14ac:dyDescent="0.2">
      <c r="D458" s="52"/>
      <c r="E458" s="52"/>
      <c r="F458" s="41" t="s">
        <v>77</v>
      </c>
      <c r="G458" s="46"/>
      <c r="H458" s="23"/>
      <c r="I458" s="42"/>
      <c r="J458" s="42">
        <v>194799128.44999999</v>
      </c>
      <c r="K458" s="7"/>
      <c r="L458" s="51">
        <v>194799128.44999999</v>
      </c>
      <c r="M458" s="44" t="s">
        <v>76</v>
      </c>
      <c r="N458" s="44">
        <f>+J458-L458</f>
        <v>0</v>
      </c>
    </row>
    <row r="459" spans="2:17" ht="14.25" customHeight="1" x14ac:dyDescent="0.2">
      <c r="D459" s="6"/>
      <c r="E459" s="6"/>
      <c r="F459" s="41" t="s">
        <v>75</v>
      </c>
      <c r="G459" s="47"/>
      <c r="H459" s="23"/>
      <c r="I459" s="23"/>
      <c r="J459" s="42">
        <f>+SUM(J460:J465)</f>
        <v>0</v>
      </c>
      <c r="K459" s="7"/>
    </row>
    <row r="460" spans="2:17" ht="14.25" customHeight="1" x14ac:dyDescent="0.2">
      <c r="D460" s="8"/>
      <c r="E460" s="8"/>
      <c r="F460" s="48">
        <v>2.1</v>
      </c>
      <c r="G460" s="23" t="s">
        <v>74</v>
      </c>
      <c r="H460" s="23"/>
      <c r="I460" s="23"/>
      <c r="J460" s="32">
        <v>0</v>
      </c>
      <c r="K460" s="7"/>
    </row>
    <row r="461" spans="2:17" ht="14.25" customHeight="1" x14ac:dyDescent="0.2">
      <c r="D461" s="8"/>
      <c r="E461" s="8"/>
      <c r="F461" s="48">
        <v>2.2000000000000002</v>
      </c>
      <c r="G461" s="23" t="s">
        <v>73</v>
      </c>
      <c r="H461" s="23"/>
      <c r="I461" s="23"/>
      <c r="J461" s="32">
        <v>0</v>
      </c>
      <c r="K461" s="7"/>
    </row>
    <row r="462" spans="2:17" ht="14.25" customHeight="1" x14ac:dyDescent="0.2">
      <c r="D462" s="8"/>
      <c r="E462" s="8"/>
      <c r="F462" s="48">
        <v>2.2999999999999998</v>
      </c>
      <c r="G462" s="23" t="s">
        <v>72</v>
      </c>
      <c r="H462" s="23"/>
      <c r="I462" s="23"/>
      <c r="J462" s="32">
        <v>0</v>
      </c>
      <c r="K462" s="7"/>
      <c r="Q462" s="50"/>
    </row>
    <row r="463" spans="2:17" ht="14.25" customHeight="1" x14ac:dyDescent="0.2">
      <c r="D463" s="8"/>
      <c r="E463" s="8"/>
      <c r="F463" s="48">
        <v>2.4</v>
      </c>
      <c r="G463" s="23" t="s">
        <v>71</v>
      </c>
      <c r="H463" s="23"/>
      <c r="I463" s="23"/>
      <c r="J463" s="32">
        <v>0</v>
      </c>
      <c r="K463" s="7"/>
    </row>
    <row r="464" spans="2:17" ht="14.25" customHeight="1" x14ac:dyDescent="0.2">
      <c r="D464" s="8"/>
      <c r="E464" s="8"/>
      <c r="F464" s="48">
        <v>2.5</v>
      </c>
      <c r="G464" s="47" t="s">
        <v>70</v>
      </c>
      <c r="H464" s="23"/>
      <c r="I464" s="23"/>
      <c r="J464" s="32">
        <v>0</v>
      </c>
      <c r="K464" s="7"/>
    </row>
    <row r="465" spans="4:16" ht="14.25" customHeight="1" x14ac:dyDescent="0.2">
      <c r="D465" s="8"/>
      <c r="E465" s="8"/>
      <c r="F465" s="48">
        <v>2.6</v>
      </c>
      <c r="G465" s="47" t="s">
        <v>69</v>
      </c>
      <c r="H465" s="23"/>
      <c r="I465" s="23"/>
      <c r="J465" s="32">
        <v>0</v>
      </c>
      <c r="K465" s="7"/>
    </row>
    <row r="466" spans="4:16" ht="14.25" customHeight="1" x14ac:dyDescent="0.2">
      <c r="D466" s="49"/>
      <c r="E466" s="49"/>
      <c r="F466" s="41" t="s">
        <v>68</v>
      </c>
      <c r="G466" s="48"/>
      <c r="H466" s="23"/>
      <c r="I466" s="32"/>
      <c r="J466" s="42">
        <f>+SUM(J467:J469)</f>
        <v>107315834.56999999</v>
      </c>
      <c r="K466" s="7"/>
      <c r="N466" s="38"/>
    </row>
    <row r="467" spans="4:16" ht="14.25" customHeight="1" x14ac:dyDescent="0.2">
      <c r="D467" s="8"/>
      <c r="E467" s="8"/>
      <c r="F467" s="48">
        <v>3.1</v>
      </c>
      <c r="G467" s="47" t="s">
        <v>67</v>
      </c>
      <c r="H467" s="23"/>
      <c r="I467" s="23"/>
      <c r="J467" s="32">
        <v>0</v>
      </c>
      <c r="K467" s="7"/>
      <c r="N467" s="38"/>
      <c r="O467" s="38"/>
    </row>
    <row r="468" spans="4:16" ht="14.25" customHeight="1" x14ac:dyDescent="0.2">
      <c r="D468" s="8"/>
      <c r="E468" s="8"/>
      <c r="F468" s="48">
        <v>3.2</v>
      </c>
      <c r="G468" s="47" t="s">
        <v>66</v>
      </c>
      <c r="H468" s="23"/>
      <c r="I468" s="23"/>
      <c r="J468" s="32">
        <v>0</v>
      </c>
      <c r="K468" s="7"/>
    </row>
    <row r="469" spans="4:16" ht="14.25" customHeight="1" x14ac:dyDescent="0.2">
      <c r="D469" s="8"/>
      <c r="E469" s="8"/>
      <c r="F469" s="48">
        <v>3.3</v>
      </c>
      <c r="G469" s="47" t="s">
        <v>65</v>
      </c>
      <c r="H469" s="23"/>
      <c r="I469" s="23"/>
      <c r="J469" s="32">
        <v>107315834.56999999</v>
      </c>
      <c r="K469" s="7"/>
    </row>
    <row r="470" spans="4:16" ht="21.75" customHeight="1" x14ac:dyDescent="0.2">
      <c r="D470" s="14"/>
      <c r="E470" s="14"/>
      <c r="F470" s="41" t="s">
        <v>64</v>
      </c>
      <c r="G470" s="46"/>
      <c r="H470" s="23"/>
      <c r="I470" s="42"/>
      <c r="J470" s="42">
        <f>+J458+J459-J466</f>
        <v>87483293.879999995</v>
      </c>
      <c r="K470" s="7"/>
      <c r="L470" s="44">
        <v>87483293.860000014</v>
      </c>
      <c r="M470" s="45" t="s">
        <v>14</v>
      </c>
      <c r="N470" s="44">
        <f>+J470-L470</f>
        <v>1.9999980926513672E-2</v>
      </c>
    </row>
    <row r="471" spans="4:16" ht="14.25" customHeight="1" x14ac:dyDescent="0.2">
      <c r="D471" s="1"/>
      <c r="E471" s="1"/>
      <c r="F471" s="1"/>
      <c r="G471" s="1"/>
      <c r="H471" s="1"/>
      <c r="I471" s="1"/>
      <c r="J471" s="1"/>
      <c r="K471" s="7"/>
    </row>
    <row r="472" spans="4:16" ht="14.25" customHeight="1" x14ac:dyDescent="0.2">
      <c r="D472" s="1"/>
      <c r="E472" s="1"/>
      <c r="F472" s="1"/>
      <c r="G472" s="1"/>
      <c r="H472" s="1"/>
      <c r="I472" s="1"/>
      <c r="J472" s="1"/>
      <c r="K472" s="7"/>
    </row>
    <row r="473" spans="4:16" ht="14.25" customHeight="1" x14ac:dyDescent="0.2">
      <c r="D473" s="8"/>
      <c r="E473" s="14" t="s">
        <v>63</v>
      </c>
      <c r="F473" s="14"/>
      <c r="G473" s="14"/>
      <c r="H473" s="14"/>
      <c r="I473" s="14"/>
      <c r="J473" s="14"/>
      <c r="K473" s="7"/>
    </row>
    <row r="474" spans="4:16" ht="14.25" customHeight="1" x14ac:dyDescent="0.2">
      <c r="D474" s="6"/>
      <c r="E474" s="6"/>
      <c r="F474" s="15" t="s">
        <v>62</v>
      </c>
      <c r="G474" s="15"/>
      <c r="H474" s="15"/>
      <c r="I474" s="15"/>
      <c r="J474" s="43" t="s">
        <v>61</v>
      </c>
      <c r="K474" s="7"/>
    </row>
    <row r="475" spans="4:16" ht="14.25" customHeight="1" x14ac:dyDescent="0.2">
      <c r="D475" s="8"/>
      <c r="E475" s="8"/>
      <c r="F475" s="41" t="s">
        <v>60</v>
      </c>
      <c r="G475" s="23"/>
      <c r="H475" s="23"/>
      <c r="I475" s="22"/>
      <c r="J475" s="42">
        <v>183375340.75</v>
      </c>
      <c r="K475" s="7"/>
      <c r="L475" s="36">
        <v>183375340.75</v>
      </c>
      <c r="M475" s="19" t="s">
        <v>59</v>
      </c>
      <c r="N475" s="19"/>
      <c r="O475" s="36">
        <f>+J475-L475</f>
        <v>0</v>
      </c>
      <c r="P475" s="29"/>
    </row>
    <row r="476" spans="4:16" ht="14.25" customHeight="1" x14ac:dyDescent="0.2">
      <c r="D476" s="8"/>
      <c r="E476" s="8"/>
      <c r="F476" s="41" t="s">
        <v>58</v>
      </c>
      <c r="G476" s="23"/>
      <c r="H476" s="23"/>
      <c r="I476" s="22"/>
      <c r="J476" s="40">
        <f>+SUM(J477:J497)</f>
        <v>98886330.269999996</v>
      </c>
      <c r="K476" s="7"/>
      <c r="M476" s="17"/>
      <c r="N476" s="17"/>
    </row>
    <row r="477" spans="4:16" ht="14.25" customHeight="1" x14ac:dyDescent="0.2">
      <c r="D477" s="8"/>
      <c r="E477" s="8"/>
      <c r="F477" s="34">
        <v>2.1</v>
      </c>
      <c r="G477" s="26" t="s">
        <v>57</v>
      </c>
      <c r="H477" s="26"/>
      <c r="I477" s="26"/>
      <c r="J477" s="25">
        <v>0</v>
      </c>
      <c r="K477" s="7"/>
      <c r="M477" s="17"/>
      <c r="N477" s="17"/>
    </row>
    <row r="478" spans="4:16" ht="14.25" customHeight="1" x14ac:dyDescent="0.2">
      <c r="D478" s="8"/>
      <c r="E478" s="8"/>
      <c r="F478" s="34">
        <v>2.2000000000000002</v>
      </c>
      <c r="G478" s="26" t="s">
        <v>56</v>
      </c>
      <c r="H478" s="26"/>
      <c r="I478" s="26"/>
      <c r="J478" s="25">
        <v>0</v>
      </c>
      <c r="K478" s="7"/>
      <c r="M478" s="17"/>
      <c r="N478" s="17"/>
    </row>
    <row r="479" spans="4:16" ht="14.25" customHeight="1" x14ac:dyDescent="0.2">
      <c r="D479" s="8"/>
      <c r="E479" s="8"/>
      <c r="F479" s="34">
        <v>2.2999999999999998</v>
      </c>
      <c r="G479" s="26" t="s">
        <v>55</v>
      </c>
      <c r="H479" s="26"/>
      <c r="I479" s="26"/>
      <c r="J479" s="25">
        <v>11386.51</v>
      </c>
      <c r="K479" s="7"/>
      <c r="L479" s="39">
        <v>11386.51</v>
      </c>
      <c r="M479" s="19" t="s">
        <v>40</v>
      </c>
      <c r="N479" s="36">
        <f>+J479-L479</f>
        <v>0</v>
      </c>
    </row>
    <row r="480" spans="4:16" ht="14.25" customHeight="1" x14ac:dyDescent="0.2">
      <c r="D480" s="8"/>
      <c r="E480" s="8"/>
      <c r="F480" s="34">
        <v>2.4</v>
      </c>
      <c r="G480" s="26" t="s">
        <v>54</v>
      </c>
      <c r="H480" s="26"/>
      <c r="I480" s="26"/>
      <c r="J480" s="25">
        <v>342380.96</v>
      </c>
      <c r="K480" s="7"/>
      <c r="L480" s="36">
        <v>342380.96</v>
      </c>
      <c r="M480" s="19" t="s">
        <v>40</v>
      </c>
      <c r="N480" s="36">
        <f>+J480-L480</f>
        <v>0</v>
      </c>
    </row>
    <row r="481" spans="4:15" ht="14.25" customHeight="1" x14ac:dyDescent="0.2">
      <c r="D481" s="8"/>
      <c r="E481" s="8"/>
      <c r="F481" s="34">
        <v>2.5</v>
      </c>
      <c r="G481" s="26" t="s">
        <v>53</v>
      </c>
      <c r="H481" s="26"/>
      <c r="I481" s="26"/>
      <c r="J481" s="25">
        <v>0</v>
      </c>
      <c r="K481" s="7"/>
      <c r="M481" s="17"/>
      <c r="N481" s="17"/>
    </row>
    <row r="482" spans="4:15" ht="14.25" customHeight="1" x14ac:dyDescent="0.2">
      <c r="D482" s="8"/>
      <c r="E482" s="8"/>
      <c r="F482" s="34">
        <v>2.6</v>
      </c>
      <c r="G482" s="26" t="s">
        <v>52</v>
      </c>
      <c r="H482" s="26"/>
      <c r="I482" s="26"/>
      <c r="J482" s="25">
        <v>0</v>
      </c>
      <c r="K482" s="7"/>
      <c r="M482" s="17"/>
      <c r="N482" s="17"/>
    </row>
    <row r="483" spans="4:15" ht="14.25" customHeight="1" x14ac:dyDescent="0.2">
      <c r="D483" s="8"/>
      <c r="E483" s="8"/>
      <c r="F483" s="34">
        <v>2.7</v>
      </c>
      <c r="G483" s="26" t="s">
        <v>51</v>
      </c>
      <c r="H483" s="26"/>
      <c r="I483" s="26"/>
      <c r="J483" s="25">
        <v>0</v>
      </c>
      <c r="K483" s="7"/>
      <c r="M483" s="17"/>
      <c r="N483" s="17"/>
    </row>
    <row r="484" spans="4:15" ht="14.25" customHeight="1" x14ac:dyDescent="0.2">
      <c r="D484" s="8"/>
      <c r="E484" s="8"/>
      <c r="F484" s="34">
        <v>2.8</v>
      </c>
      <c r="G484" s="26" t="s">
        <v>50</v>
      </c>
      <c r="H484" s="26"/>
      <c r="I484" s="26"/>
      <c r="J484" s="25">
        <v>0</v>
      </c>
      <c r="K484" s="7"/>
      <c r="N484" s="17"/>
    </row>
    <row r="485" spans="4:15" ht="14.25" customHeight="1" x14ac:dyDescent="0.2">
      <c r="D485" s="8"/>
      <c r="E485" s="8"/>
      <c r="F485" s="34">
        <v>2.9</v>
      </c>
      <c r="G485" s="26" t="s">
        <v>49</v>
      </c>
      <c r="H485" s="26"/>
      <c r="I485" s="26"/>
      <c r="J485" s="25">
        <v>0</v>
      </c>
      <c r="K485" s="7"/>
      <c r="M485" s="17"/>
      <c r="N485" s="17"/>
    </row>
    <row r="486" spans="4:15" ht="14.25" customHeight="1" x14ac:dyDescent="0.2">
      <c r="D486" s="8"/>
      <c r="E486" s="8"/>
      <c r="F486" s="34" t="s">
        <v>48</v>
      </c>
      <c r="G486" s="26" t="s">
        <v>47</v>
      </c>
      <c r="H486" s="26"/>
      <c r="I486" s="26"/>
      <c r="J486" s="25">
        <v>0</v>
      </c>
      <c r="K486" s="7"/>
    </row>
    <row r="487" spans="4:15" ht="14.25" customHeight="1" x14ac:dyDescent="0.2">
      <c r="D487" s="8"/>
      <c r="E487" s="8"/>
      <c r="F487" s="34" t="s">
        <v>46</v>
      </c>
      <c r="G487" s="26" t="s">
        <v>45</v>
      </c>
      <c r="H487" s="26"/>
      <c r="I487" s="26"/>
      <c r="J487" s="25">
        <v>0</v>
      </c>
      <c r="K487" s="7"/>
      <c r="N487" s="38"/>
      <c r="O487" s="37"/>
    </row>
    <row r="488" spans="4:15" ht="14.25" customHeight="1" x14ac:dyDescent="0.2">
      <c r="D488" s="8"/>
      <c r="E488" s="8"/>
      <c r="F488" s="34" t="s">
        <v>44</v>
      </c>
      <c r="G488" s="26" t="s">
        <v>43</v>
      </c>
      <c r="H488" s="26"/>
      <c r="I488" s="26"/>
      <c r="J488" s="25">
        <v>0</v>
      </c>
      <c r="K488" s="7"/>
    </row>
    <row r="489" spans="4:15" ht="14.25" customHeight="1" x14ac:dyDescent="0.2">
      <c r="D489" s="8"/>
      <c r="E489" s="8"/>
      <c r="F489" s="34" t="s">
        <v>42</v>
      </c>
      <c r="G489" s="26" t="s">
        <v>41</v>
      </c>
      <c r="H489" s="26"/>
      <c r="I489" s="26"/>
      <c r="J489" s="25">
        <v>98532562.799999997</v>
      </c>
      <c r="K489" s="7"/>
      <c r="L489" s="20">
        <v>98532562.799999997</v>
      </c>
      <c r="M489" s="19" t="s">
        <v>40</v>
      </c>
      <c r="N489" s="36">
        <f>+J489-L489</f>
        <v>0</v>
      </c>
    </row>
    <row r="490" spans="4:15" ht="14.25" customHeight="1" x14ac:dyDescent="0.2">
      <c r="D490" s="8"/>
      <c r="E490" s="8"/>
      <c r="F490" s="34" t="s">
        <v>39</v>
      </c>
      <c r="G490" s="26" t="s">
        <v>38</v>
      </c>
      <c r="H490" s="26"/>
      <c r="I490" s="26"/>
      <c r="J490" s="25">
        <v>0</v>
      </c>
      <c r="K490" s="7"/>
      <c r="O490" s="35"/>
    </row>
    <row r="491" spans="4:15" ht="14.25" customHeight="1" x14ac:dyDescent="0.2">
      <c r="D491" s="8"/>
      <c r="E491" s="8"/>
      <c r="F491" s="34" t="s">
        <v>37</v>
      </c>
      <c r="G491" s="26" t="s">
        <v>36</v>
      </c>
      <c r="H491" s="26"/>
      <c r="I491" s="26"/>
      <c r="J491" s="25">
        <v>0</v>
      </c>
      <c r="K491" s="7"/>
      <c r="M491" s="35"/>
    </row>
    <row r="492" spans="4:15" ht="14.25" customHeight="1" x14ac:dyDescent="0.2">
      <c r="D492" s="8"/>
      <c r="E492" s="8"/>
      <c r="F492" s="34" t="s">
        <v>35</v>
      </c>
      <c r="G492" s="26" t="s">
        <v>34</v>
      </c>
      <c r="H492" s="26"/>
      <c r="I492" s="26"/>
      <c r="J492" s="25">
        <v>0</v>
      </c>
      <c r="K492" s="7"/>
      <c r="L492" s="29"/>
    </row>
    <row r="493" spans="4:15" ht="14.25" customHeight="1" x14ac:dyDescent="0.2">
      <c r="D493" s="8"/>
      <c r="E493" s="8"/>
      <c r="F493" s="34" t="s">
        <v>33</v>
      </c>
      <c r="G493" s="26" t="s">
        <v>32</v>
      </c>
      <c r="H493" s="26"/>
      <c r="I493" s="26"/>
      <c r="J493" s="25">
        <v>0</v>
      </c>
      <c r="K493" s="7"/>
    </row>
    <row r="494" spans="4:15" ht="14.25" customHeight="1" x14ac:dyDescent="0.2">
      <c r="D494" s="8"/>
      <c r="E494" s="8"/>
      <c r="F494" s="34" t="s">
        <v>31</v>
      </c>
      <c r="G494" s="26" t="s">
        <v>30</v>
      </c>
      <c r="H494" s="26"/>
      <c r="I494" s="26"/>
      <c r="J494" s="25">
        <v>0</v>
      </c>
      <c r="K494" s="7"/>
    </row>
    <row r="495" spans="4:15" ht="14.25" customHeight="1" x14ac:dyDescent="0.2">
      <c r="D495" s="8"/>
      <c r="E495" s="8"/>
      <c r="F495" s="34" t="s">
        <v>29</v>
      </c>
      <c r="G495" s="26" t="s">
        <v>28</v>
      </c>
      <c r="H495" s="26"/>
      <c r="I495" s="26"/>
      <c r="J495" s="25">
        <v>0</v>
      </c>
      <c r="K495" s="7"/>
    </row>
    <row r="496" spans="4:15" ht="14.25" customHeight="1" x14ac:dyDescent="0.2">
      <c r="D496" s="8"/>
      <c r="E496" s="8"/>
      <c r="F496" s="34" t="s">
        <v>27</v>
      </c>
      <c r="G496" s="26" t="s">
        <v>26</v>
      </c>
      <c r="H496" s="26"/>
      <c r="I496" s="26"/>
      <c r="J496" s="25">
        <v>0</v>
      </c>
      <c r="K496" s="7"/>
    </row>
    <row r="497" spans="4:14" ht="14.25" customHeight="1" x14ac:dyDescent="0.2">
      <c r="D497" s="8"/>
      <c r="E497" s="8"/>
      <c r="F497" s="34" t="s">
        <v>25</v>
      </c>
      <c r="G497" s="26" t="s">
        <v>24</v>
      </c>
      <c r="H497" s="26"/>
      <c r="I497" s="26"/>
      <c r="J497" s="25">
        <v>0</v>
      </c>
      <c r="K497" s="7"/>
      <c r="L497" s="29"/>
      <c r="M497" s="17"/>
    </row>
    <row r="498" spans="4:14" ht="14.25" customHeight="1" x14ac:dyDescent="0.2">
      <c r="D498" s="8"/>
      <c r="E498" s="8"/>
      <c r="F498" s="33" t="s">
        <v>23</v>
      </c>
      <c r="G498" s="23"/>
      <c r="H498" s="23"/>
      <c r="I498" s="32"/>
      <c r="J498" s="31">
        <f>+SUM(J499:J505)</f>
        <v>-3.06</v>
      </c>
      <c r="K498" s="7"/>
      <c r="L498" s="30">
        <v>-3.06</v>
      </c>
      <c r="M498" s="19" t="s">
        <v>14</v>
      </c>
      <c r="N498" s="18">
        <f>+J498-L498</f>
        <v>0</v>
      </c>
    </row>
    <row r="499" spans="4:14" ht="14.25" customHeight="1" x14ac:dyDescent="0.2">
      <c r="D499" s="8"/>
      <c r="E499" s="8"/>
      <c r="F499" s="27">
        <v>3.1</v>
      </c>
      <c r="G499" s="26" t="s">
        <v>22</v>
      </c>
      <c r="H499" s="23"/>
      <c r="I499" s="23"/>
      <c r="J499" s="25">
        <v>0</v>
      </c>
      <c r="K499" s="7"/>
      <c r="L499" s="29"/>
      <c r="M499" s="17"/>
    </row>
    <row r="500" spans="4:14" ht="14.25" customHeight="1" x14ac:dyDescent="0.2">
      <c r="D500" s="8"/>
      <c r="E500" s="8"/>
      <c r="F500" s="27">
        <v>3.2</v>
      </c>
      <c r="G500" s="26" t="s">
        <v>21</v>
      </c>
      <c r="H500" s="23"/>
      <c r="I500" s="23"/>
      <c r="J500" s="25">
        <v>0</v>
      </c>
      <c r="K500" s="7"/>
      <c r="M500" s="17"/>
    </row>
    <row r="501" spans="4:14" ht="14.25" customHeight="1" x14ac:dyDescent="0.2">
      <c r="D501" s="8"/>
      <c r="E501" s="8"/>
      <c r="F501" s="27">
        <v>3.3</v>
      </c>
      <c r="G501" s="26" t="s">
        <v>20</v>
      </c>
      <c r="H501" s="23"/>
      <c r="I501" s="23"/>
      <c r="J501" s="25">
        <v>0</v>
      </c>
      <c r="K501" s="7"/>
      <c r="M501" s="17"/>
    </row>
    <row r="502" spans="4:14" ht="14.25" customHeight="1" x14ac:dyDescent="0.2">
      <c r="D502" s="8"/>
      <c r="E502" s="8"/>
      <c r="F502" s="27">
        <v>3.4</v>
      </c>
      <c r="G502" s="26" t="s">
        <v>19</v>
      </c>
      <c r="H502" s="23"/>
      <c r="I502" s="23"/>
      <c r="J502" s="25">
        <v>0</v>
      </c>
      <c r="K502" s="7"/>
      <c r="M502" s="17"/>
    </row>
    <row r="503" spans="4:14" ht="14.25" customHeight="1" x14ac:dyDescent="0.2">
      <c r="D503" s="8"/>
      <c r="E503" s="8"/>
      <c r="F503" s="27">
        <v>3.5</v>
      </c>
      <c r="G503" s="26" t="s">
        <v>18</v>
      </c>
      <c r="H503" s="23"/>
      <c r="I503" s="23"/>
      <c r="J503" s="25">
        <v>0</v>
      </c>
      <c r="K503" s="7"/>
      <c r="M503" s="17"/>
    </row>
    <row r="504" spans="4:14" ht="14.25" customHeight="1" x14ac:dyDescent="0.2">
      <c r="D504" s="8"/>
      <c r="E504" s="8"/>
      <c r="F504" s="27">
        <v>3.6</v>
      </c>
      <c r="G504" s="26" t="s">
        <v>17</v>
      </c>
      <c r="H504" s="23"/>
      <c r="I504" s="23"/>
      <c r="J504" s="28">
        <v>-3.06</v>
      </c>
      <c r="K504" s="7"/>
      <c r="M504" s="17"/>
    </row>
    <row r="505" spans="4:14" ht="14.25" customHeight="1" x14ac:dyDescent="0.2">
      <c r="D505" s="8"/>
      <c r="E505" s="8"/>
      <c r="F505" s="27">
        <v>3.7</v>
      </c>
      <c r="G505" s="26" t="s">
        <v>16</v>
      </c>
      <c r="H505" s="23"/>
      <c r="I505" s="23"/>
      <c r="J505" s="25">
        <v>0</v>
      </c>
      <c r="K505" s="7"/>
      <c r="M505" s="17"/>
    </row>
    <row r="506" spans="4:14" ht="14.25" customHeight="1" x14ac:dyDescent="0.2">
      <c r="D506" s="8"/>
      <c r="E506" s="8"/>
      <c r="F506" s="24" t="s">
        <v>15</v>
      </c>
      <c r="G506" s="23"/>
      <c r="H506" s="23"/>
      <c r="I506" s="22"/>
      <c r="J506" s="21">
        <f>+J475-J476+J498</f>
        <v>84489007.420000002</v>
      </c>
      <c r="K506" s="7"/>
      <c r="L506" s="20">
        <v>84489007.419999987</v>
      </c>
      <c r="M506" s="19" t="s">
        <v>14</v>
      </c>
      <c r="N506" s="18">
        <f>+J506-L506</f>
        <v>0</v>
      </c>
    </row>
    <row r="507" spans="4:14" ht="14.25" customHeight="1" x14ac:dyDescent="0.2">
      <c r="D507" s="3"/>
      <c r="E507" s="3"/>
      <c r="F507" s="3"/>
      <c r="G507" s="3"/>
      <c r="K507" s="7"/>
      <c r="M507" s="17"/>
    </row>
    <row r="508" spans="4:14" ht="14.25" customHeight="1" x14ac:dyDescent="0.2">
      <c r="D508" s="3"/>
      <c r="E508" s="3"/>
      <c r="F508" s="3"/>
      <c r="G508" s="3"/>
      <c r="K508" s="7"/>
      <c r="M508" s="17"/>
    </row>
    <row r="509" spans="4:14" ht="14.25" customHeight="1" x14ac:dyDescent="0.2">
      <c r="D509" s="8"/>
      <c r="E509" s="8"/>
      <c r="F509" s="14" t="s">
        <v>13</v>
      </c>
      <c r="G509" s="8"/>
      <c r="H509" s="8"/>
      <c r="I509" s="8"/>
      <c r="J509" s="8"/>
      <c r="K509" s="7"/>
      <c r="M509" s="17"/>
    </row>
    <row r="510" spans="4:14" ht="14.25" customHeight="1" x14ac:dyDescent="0.2">
      <c r="D510" s="16"/>
      <c r="E510" s="14"/>
      <c r="F510" s="14" t="s">
        <v>12</v>
      </c>
      <c r="G510" s="14"/>
      <c r="H510" s="14"/>
      <c r="I510" s="14"/>
      <c r="J510" s="14"/>
      <c r="K510" s="7"/>
    </row>
    <row r="511" spans="4:14" ht="14.25" customHeight="1" x14ac:dyDescent="0.2">
      <c r="D511" s="16"/>
      <c r="E511" s="16"/>
      <c r="F511" s="9" t="s">
        <v>11</v>
      </c>
      <c r="G511" s="15" t="s">
        <v>10</v>
      </c>
      <c r="H511" s="15"/>
      <c r="I511" s="9" t="s">
        <v>9</v>
      </c>
      <c r="J511" s="9" t="s">
        <v>8</v>
      </c>
      <c r="K511" s="7"/>
    </row>
    <row r="512" spans="4:14" ht="14.25" customHeight="1" x14ac:dyDescent="0.2">
      <c r="D512" s="6"/>
      <c r="E512" s="6"/>
      <c r="F512" s="6"/>
      <c r="G512" s="14" t="s">
        <v>7</v>
      </c>
      <c r="H512" s="14"/>
      <c r="I512" s="13">
        <v>0</v>
      </c>
      <c r="J512" s="13">
        <v>-9.5367431640625E-7</v>
      </c>
      <c r="K512" s="7"/>
    </row>
    <row r="513" spans="4:11" ht="14.25" customHeight="1" x14ac:dyDescent="0.2">
      <c r="D513" s="6"/>
      <c r="E513" s="6"/>
      <c r="F513" s="6"/>
      <c r="G513" s="12"/>
      <c r="H513" s="11"/>
      <c r="I513" s="11"/>
      <c r="J513" s="11"/>
      <c r="K513" s="7"/>
    </row>
    <row r="514" spans="4:11" ht="14.25" customHeight="1" x14ac:dyDescent="0.2">
      <c r="D514" s="6"/>
      <c r="E514" s="6"/>
      <c r="F514" s="10" t="s">
        <v>6</v>
      </c>
      <c r="G514" s="10"/>
      <c r="H514" s="10"/>
      <c r="I514" s="10"/>
      <c r="J514" s="10"/>
      <c r="K514" s="7"/>
    </row>
    <row r="515" spans="4:11" ht="14.25" customHeight="1" x14ac:dyDescent="0.2">
      <c r="D515" s="6"/>
      <c r="E515" s="6"/>
      <c r="F515" s="9"/>
      <c r="G515" s="9"/>
      <c r="H515" s="9"/>
      <c r="I515" s="9"/>
      <c r="J515" s="9"/>
      <c r="K515" s="7"/>
    </row>
    <row r="516" spans="4:11" ht="14.25" customHeight="1" x14ac:dyDescent="0.2">
      <c r="D516" s="6"/>
      <c r="E516" s="6"/>
      <c r="F516" s="9"/>
      <c r="G516" s="9"/>
      <c r="H516" s="9"/>
      <c r="I516" s="9"/>
      <c r="J516" s="9"/>
      <c r="K516" s="7"/>
    </row>
    <row r="517" spans="4:11" ht="14.25" customHeight="1" x14ac:dyDescent="0.2">
      <c r="D517" s="6"/>
      <c r="E517" s="6"/>
      <c r="F517" s="6"/>
      <c r="G517" s="8"/>
      <c r="H517" s="8"/>
      <c r="I517" s="8"/>
      <c r="J517" s="8"/>
      <c r="K517" s="7"/>
    </row>
    <row r="518" spans="4:11" ht="14.25" customHeight="1" x14ac:dyDescent="0.2">
      <c r="D518" s="6"/>
      <c r="E518" s="6"/>
      <c r="F518" s="6"/>
      <c r="G518" s="6"/>
      <c r="H518" s="5"/>
      <c r="I518" s="5"/>
      <c r="J518" s="5"/>
      <c r="K518" s="7"/>
    </row>
    <row r="519" spans="4:11" ht="14.25" customHeight="1" x14ac:dyDescent="0.2">
      <c r="D519" s="6"/>
      <c r="E519" s="6"/>
      <c r="F519" s="6"/>
      <c r="G519" s="6"/>
      <c r="H519" s="5" t="s">
        <v>5</v>
      </c>
      <c r="I519" s="5" t="s">
        <v>4</v>
      </c>
      <c r="J519" s="5"/>
      <c r="K519" s="7"/>
    </row>
    <row r="520" spans="4:11" ht="14.25" customHeight="1" x14ac:dyDescent="0.2">
      <c r="D520" s="6"/>
      <c r="E520" s="6"/>
      <c r="F520" s="6"/>
      <c r="G520" s="6"/>
      <c r="H520" s="5" t="s">
        <v>3</v>
      </c>
      <c r="I520" s="5" t="s">
        <v>2</v>
      </c>
      <c r="J520" s="5"/>
    </row>
    <row r="521" spans="4:11" ht="14.25" customHeight="1" x14ac:dyDescent="0.2">
      <c r="D521" s="6"/>
      <c r="E521" s="6"/>
      <c r="F521" s="6"/>
      <c r="G521" s="6"/>
      <c r="H521" s="5" t="s">
        <v>1</v>
      </c>
      <c r="I521" s="5" t="s">
        <v>0</v>
      </c>
      <c r="J521" s="5"/>
    </row>
    <row r="522" spans="4:11" ht="14.25" customHeight="1" x14ac:dyDescent="0.2">
      <c r="D522" s="6"/>
      <c r="E522" s="6"/>
      <c r="F522" s="6"/>
      <c r="G522" s="6"/>
      <c r="H522" s="5"/>
      <c r="I522" s="5"/>
      <c r="J522" s="5"/>
    </row>
  </sheetData>
  <mergeCells count="114">
    <mergeCell ref="G20:I20"/>
    <mergeCell ref="E22:J22"/>
    <mergeCell ref="G18:H18"/>
    <mergeCell ref="B2:J2"/>
    <mergeCell ref="B3:J3"/>
    <mergeCell ref="B4:J4"/>
    <mergeCell ref="B5:J5"/>
    <mergeCell ref="L7:M7"/>
    <mergeCell ref="C8:J8"/>
    <mergeCell ref="G23:I23"/>
    <mergeCell ref="G24:I24"/>
    <mergeCell ref="G25:I25"/>
    <mergeCell ref="D9:J9"/>
    <mergeCell ref="G11:I11"/>
    <mergeCell ref="G12:I12"/>
    <mergeCell ref="G13:I13"/>
    <mergeCell ref="G14:I14"/>
    <mergeCell ref="G17:I17"/>
    <mergeCell ref="G19:I19"/>
    <mergeCell ref="G26:I26"/>
    <mergeCell ref="G28:I28"/>
    <mergeCell ref="G44:I44"/>
    <mergeCell ref="G45:I45"/>
    <mergeCell ref="E47:J47"/>
    <mergeCell ref="E50:J50"/>
    <mergeCell ref="G51:I51"/>
    <mergeCell ref="G52:I52"/>
    <mergeCell ref="G53:I53"/>
    <mergeCell ref="G54:I54"/>
    <mergeCell ref="G55:I55"/>
    <mergeCell ref="E58:J58"/>
    <mergeCell ref="G59:I59"/>
    <mergeCell ref="G60:I60"/>
    <mergeCell ref="G68:I68"/>
    <mergeCell ref="G92:I92"/>
    <mergeCell ref="G101:I101"/>
    <mergeCell ref="D120:J120"/>
    <mergeCell ref="G122:H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D138:J138"/>
    <mergeCell ref="G140:H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7:H157"/>
    <mergeCell ref="G158:I158"/>
    <mergeCell ref="G159:I159"/>
    <mergeCell ref="G160:I160"/>
    <mergeCell ref="G161:I161"/>
    <mergeCell ref="G162:I162"/>
    <mergeCell ref="G163:I163"/>
    <mergeCell ref="C166:J166"/>
    <mergeCell ref="D167:J167"/>
    <mergeCell ref="G169:I169"/>
    <mergeCell ref="G186:I186"/>
    <mergeCell ref="G195:I195"/>
    <mergeCell ref="G200:I200"/>
    <mergeCell ref="G201:I201"/>
    <mergeCell ref="G202:I202"/>
    <mergeCell ref="G203:H203"/>
    <mergeCell ref="G204:I204"/>
    <mergeCell ref="G205:H205"/>
    <mergeCell ref="G206:I206"/>
    <mergeCell ref="G207:I207"/>
    <mergeCell ref="G208:I208"/>
    <mergeCell ref="G209:I209"/>
    <mergeCell ref="G210:I210"/>
    <mergeCell ref="G211:I211"/>
    <mergeCell ref="G212:I212"/>
    <mergeCell ref="G213:I213"/>
    <mergeCell ref="E216:J216"/>
    <mergeCell ref="G217:I217"/>
    <mergeCell ref="G218:I218"/>
    <mergeCell ref="G414:I414"/>
    <mergeCell ref="G219:I219"/>
    <mergeCell ref="G233:I233"/>
    <mergeCell ref="D257:J257"/>
    <mergeCell ref="G259:I259"/>
    <mergeCell ref="G383:I383"/>
    <mergeCell ref="C386:J386"/>
    <mergeCell ref="G437:I437"/>
    <mergeCell ref="F456:I456"/>
    <mergeCell ref="F474:I474"/>
    <mergeCell ref="G511:H511"/>
    <mergeCell ref="F514:J514"/>
    <mergeCell ref="G388:I388"/>
    <mergeCell ref="G397:I397"/>
    <mergeCell ref="C400:J400"/>
    <mergeCell ref="I401:J401"/>
    <mergeCell ref="G402:H402"/>
  </mergeCells>
  <dataValidations count="1">
    <dataValidation allowBlank="1" showInputMessage="1" showErrorMessage="1" prompt="Diferencia entre el saldo final y el inicial presentados." sqref="K511 K441 K414 K402" xr:uid="{94BF23F1-11E1-49C6-AF0A-DD68E910533F}"/>
  </dataValidations>
  <pageMargins left="0.70866141732283472" right="0.70866141732283472" top="0.74803149606299213" bottom="0.74803149606299213" header="0.31496062992125984" footer="0.31496062992125984"/>
  <pageSetup paperSize="11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PE </vt:lpstr>
      <vt:lpstr>'Notas PE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2021-07-23T02:07:20Z</dcterms:created>
  <dcterms:modified xsi:type="dcterms:W3CDTF">2021-07-23T02:07:51Z</dcterms:modified>
</cp:coreProperties>
</file>