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EE6FDC33-CB3D-45FC-929D-E314461C8CDC}" xr6:coauthVersionLast="47" xr6:coauthVersionMax="47" xr10:uidLastSave="{00000000-0000-0000-0000-000000000000}"/>
  <bookViews>
    <workbookView xWindow="-120" yWindow="-120" windowWidth="24240" windowHeight="13140" xr2:uid="{9E0396F9-F07E-4CCE-9DD1-5CC6EEB4DEB2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E54" i="1"/>
  <c r="H53" i="1"/>
  <c r="G53" i="1"/>
  <c r="G55" i="1" s="1"/>
  <c r="H55" i="1" s="1"/>
  <c r="F53" i="1"/>
  <c r="F55" i="1" s="1"/>
  <c r="D53" i="1"/>
  <c r="D55" i="1" s="1"/>
  <c r="C53" i="1"/>
  <c r="C55" i="1" s="1"/>
  <c r="H38" i="1"/>
  <c r="H37" i="1" s="1"/>
  <c r="H39" i="1" s="1"/>
  <c r="E38" i="1"/>
  <c r="G37" i="1"/>
  <c r="F37" i="1"/>
  <c r="C37" i="1"/>
  <c r="H35" i="1"/>
  <c r="E35" i="1"/>
  <c r="H34" i="1"/>
  <c r="E34" i="1"/>
  <c r="H33" i="1"/>
  <c r="E33" i="1"/>
  <c r="H32" i="1"/>
  <c r="H31" i="1" s="1"/>
  <c r="E32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E21" i="1" s="1"/>
  <c r="E39" i="1" s="1"/>
  <c r="H22" i="1"/>
  <c r="E22" i="1"/>
  <c r="H21" i="1"/>
  <c r="G21" i="1"/>
  <c r="G39" i="1" s="1"/>
  <c r="F21" i="1"/>
  <c r="F39" i="1" s="1"/>
  <c r="D21" i="1"/>
  <c r="D39" i="1" s="1"/>
  <c r="C21" i="1"/>
  <c r="C39" i="1" s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F56" i="1" l="1"/>
  <c r="F62" i="1" s="1"/>
  <c r="F61" i="1"/>
  <c r="F63" i="1" s="1"/>
  <c r="H61" i="1"/>
  <c r="H63" i="1" s="1"/>
  <c r="H56" i="1"/>
  <c r="G62" i="1"/>
  <c r="G61" i="1"/>
  <c r="G63" i="1" s="1"/>
  <c r="G56" i="1"/>
  <c r="C61" i="1"/>
  <c r="C63" i="1" s="1"/>
  <c r="C56" i="1"/>
  <c r="C62" i="1" s="1"/>
  <c r="H62" i="1"/>
  <c r="D61" i="1"/>
  <c r="D63" i="1" s="1"/>
  <c r="D56" i="1"/>
  <c r="D62" i="1" s="1"/>
  <c r="E53" i="1"/>
  <c r="E55" i="1" s="1"/>
  <c r="E56" i="1" s="1"/>
  <c r="E62" i="1" s="1"/>
  <c r="E61" i="1" l="1"/>
  <c r="E63" i="1" s="1"/>
</calcChain>
</file>

<file path=xl/sharedStrings.xml><?xml version="1.0" encoding="utf-8"?>
<sst xmlns="http://schemas.openxmlformats.org/spreadsheetml/2006/main" count="119" uniqueCount="58">
  <si>
    <t xml:space="preserve">
INSTITUTO DE INFRAESTRUCTURA FISICA EDUCATIVA DE GUANAJUATO
Estado Analítico de Ingresos
Del 1 de Enero al 30 de Septiembre del 2021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</si>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</sst>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3" fillId="0" borderId="9" xfId="2" applyNumberFormat="1" applyFont="1" applyBorder="1" applyAlignment="1" applyProtection="1">
      <alignment vertical="top"/>
      <protection locked="0"/>
    </xf>
    <xf numFmtId="3" fontId="3" fillId="0" borderId="6" xfId="2" applyNumberFormat="1" applyFont="1" applyBorder="1" applyAlignment="1" applyProtection="1">
      <alignment horizontal="right"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3" fontId="3" fillId="0" borderId="14" xfId="2" applyNumberFormat="1" applyFont="1" applyBorder="1" applyAlignment="1" applyProtection="1">
      <alignment vertical="top"/>
      <protection locked="0"/>
    </xf>
    <xf numFmtId="3" fontId="3" fillId="0" borderId="5" xfId="2" applyNumberFormat="1" applyFont="1" applyBorder="1" applyAlignment="1" applyProtection="1">
      <alignment vertical="top"/>
      <protection locked="0"/>
    </xf>
    <xf numFmtId="3" fontId="3" fillId="0" borderId="1" xfId="2" applyNumberFormat="1" applyFont="1" applyBorder="1" applyAlignment="1" applyProtection="1">
      <alignment vertical="top"/>
      <protection locked="0"/>
    </xf>
    <xf numFmtId="3" fontId="3" fillId="0" borderId="2" xfId="2" applyNumberFormat="1" applyFont="1" applyBorder="1" applyAlignment="1" applyProtection="1">
      <alignment vertical="top"/>
      <protection locked="0"/>
    </xf>
    <xf numFmtId="3" fontId="3" fillId="0" borderId="10" xfId="2" applyNumberFormat="1" applyFont="1" applyBorder="1" applyAlignment="1" applyProtection="1">
      <alignment horizontal="right"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10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3" fontId="3" fillId="2" borderId="3" xfId="2" quotePrefix="1" applyNumberFormat="1" applyFont="1" applyFill="1" applyBorder="1" applyAlignment="1">
      <alignment horizontal="center" vertical="center" wrapText="1"/>
    </xf>
    <xf numFmtId="3" fontId="3" fillId="2" borderId="9" xfId="2" quotePrefix="1" applyNumberFormat="1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7" fillId="0" borderId="0" xfId="2" quotePrefix="1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vertical="top"/>
      <protection locked="0"/>
    </xf>
    <xf numFmtId="4" fontId="7" fillId="0" borderId="0" xfId="2" applyNumberFormat="1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4" fillId="0" borderId="15" xfId="4" applyFont="1" applyBorder="1" applyProtection="1">
      <protection locked="0"/>
    </xf>
    <xf numFmtId="0" fontId="0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vertical="top"/>
      <protection locked="0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3" fontId="7" fillId="0" borderId="13" xfId="2" applyNumberFormat="1" applyFont="1" applyBorder="1" applyAlignment="1" applyProtection="1">
      <alignment horizontal="right" vertical="center"/>
      <protection locked="0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17" fillId="0" borderId="0" xfId="0" applyFont="1"/>
    <xf numFmtId="0" fontId="6" fillId="0" borderId="0" xfId="0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165" fontId="7" fillId="0" borderId="0" xfId="4" applyNumberFormat="1" applyFont="1" applyAlignment="1" applyProtection="1">
      <alignment vertical="top"/>
      <protection locked="0"/>
    </xf>
    <xf numFmtId="3" fontId="7" fillId="0" borderId="0" xfId="2" applyNumberFormat="1" applyFont="1" applyAlignment="1" applyProtection="1">
      <alignment vertical="top"/>
      <protection locked="0"/>
    </xf>
    <xf numFmtId="165" fontId="7" fillId="0" borderId="0" xfId="2" applyNumberFormat="1" applyFont="1" applyAlignment="1" applyProtection="1">
      <alignment vertical="top"/>
      <protection locked="0"/>
    </xf>
  </cellXfs>
  <cellStyles count="8">
    <cellStyle name="Millares" xfId="1" builtinId="3"/>
    <cellStyle name="Millares 2 19 3" xfId="6" xr:uid="{C7D948A2-B566-4AA8-A3FC-9E6396FB9E15}"/>
    <cellStyle name="Normal" xfId="0" builtinId="0"/>
    <cellStyle name="Normal 2 18 2 3" xfId="7" xr:uid="{E5383DD6-C48C-4C8F-8EFE-553297F005F5}"/>
    <cellStyle name="Normal 2 2" xfId="3" xr:uid="{E07D7A5A-91E0-4C4A-B0CB-CE5BC7D25C87}"/>
    <cellStyle name="Normal 2 24 3" xfId="2" xr:uid="{3E37372C-6E7D-43D9-9830-AFE9887018EC}"/>
    <cellStyle name="Normal 2 3 7" xfId="4" xr:uid="{5DFD7021-6277-4EE9-956D-B7D77321AFC3}"/>
    <cellStyle name="Normal 9 9" xfId="5" xr:uid="{E007EED5-4890-4B76-8B44-55BE4189D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2657-743C-492D-99B0-4C805E656CF7}">
  <sheetPr>
    <tabColor theme="7" tint="-0.249977111117893"/>
    <pageSetUpPr fitToPage="1"/>
  </sheetPr>
  <dimension ref="A1:I63"/>
  <sheetViews>
    <sheetView showGridLines="0" tabSelected="1" topLeftCell="A44" zoomScale="115" zoomScaleNormal="115" workbookViewId="0">
      <selection activeCell="A46" sqref="A46:H58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customWidth="1"/>
    <col min="10" max="16384" width="12" style="23"/>
  </cols>
  <sheetData>
    <row r="1" spans="1:9" s="4" customFormat="1" ht="52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+C6+D6</f>
        <v>0</v>
      </c>
      <c r="F6" s="26">
        <v>0</v>
      </c>
      <c r="G6" s="26">
        <v>0</v>
      </c>
      <c r="H6" s="26">
        <f t="shared" ref="H6:H14" si="1">+G6-C6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493500</v>
      </c>
      <c r="D11" s="26">
        <v>116568308.14</v>
      </c>
      <c r="E11" s="26">
        <f t="shared" si="0"/>
        <v>117061808.14</v>
      </c>
      <c r="F11" s="26">
        <v>1462787.12</v>
      </c>
      <c r="G11" s="26">
        <v>1449929.01</v>
      </c>
      <c r="H11" s="26">
        <f t="shared" si="1"/>
        <v>956429.01</v>
      </c>
      <c r="I11" s="22" t="s">
        <v>28</v>
      </c>
    </row>
    <row r="12" spans="1:9" ht="22.5" x14ac:dyDescent="0.2">
      <c r="A12" s="27"/>
      <c r="B12" s="20" t="s">
        <v>29</v>
      </c>
      <c r="C12" s="26">
        <v>410157076</v>
      </c>
      <c r="D12" s="26">
        <v>6193092.54</v>
      </c>
      <c r="E12" s="26">
        <f t="shared" si="0"/>
        <v>416350168.54000002</v>
      </c>
      <c r="F12" s="26">
        <v>278877525.91000003</v>
      </c>
      <c r="G12" s="26">
        <v>278877525.91000003</v>
      </c>
      <c r="H12" s="26">
        <f t="shared" si="1"/>
        <v>-131279550.08999997</v>
      </c>
      <c r="I12" s="22" t="s">
        <v>30</v>
      </c>
    </row>
    <row r="13" spans="1:9" ht="22.5" x14ac:dyDescent="0.2">
      <c r="A13" s="27"/>
      <c r="B13" s="20" t="s">
        <v>31</v>
      </c>
      <c r="C13" s="26">
        <v>48942881.990000002</v>
      </c>
      <c r="D13" s="26">
        <v>21112254.350000001</v>
      </c>
      <c r="E13" s="26">
        <f t="shared" si="0"/>
        <v>70055136.340000004</v>
      </c>
      <c r="F13" s="26">
        <v>51850211.810000002</v>
      </c>
      <c r="G13" s="26">
        <v>51850211.810000002</v>
      </c>
      <c r="H13" s="26">
        <f t="shared" si="1"/>
        <v>2907329.8200000003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/>
      <c r="G15" s="28"/>
      <c r="H15" s="28"/>
      <c r="I15" s="22" t="s">
        <v>35</v>
      </c>
    </row>
    <row r="16" spans="1:9" x14ac:dyDescent="0.2">
      <c r="A16" s="29"/>
      <c r="B16" s="30" t="s">
        <v>36</v>
      </c>
      <c r="C16" s="31">
        <f>SUM(C5:C15)</f>
        <v>459593457.99000001</v>
      </c>
      <c r="D16" s="31">
        <f t="shared" ref="D16:G16" si="2">SUM(D5:D15)</f>
        <v>143873655.03</v>
      </c>
      <c r="E16" s="31">
        <f t="shared" si="2"/>
        <v>603467113.01999998</v>
      </c>
      <c r="F16" s="31">
        <f t="shared" si="2"/>
        <v>332190524.84000003</v>
      </c>
      <c r="G16" s="31">
        <f t="shared" si="2"/>
        <v>332177666.73000002</v>
      </c>
      <c r="H16" s="32">
        <f>SUM(H5:H15)</f>
        <v>-127415791.25999996</v>
      </c>
      <c r="I16" s="22" t="s">
        <v>35</v>
      </c>
    </row>
    <row r="17" spans="1:9" x14ac:dyDescent="0.2">
      <c r="A17" s="33"/>
      <c r="B17" s="34"/>
      <c r="C17" s="35"/>
      <c r="D17" s="35"/>
      <c r="E17" s="36"/>
      <c r="F17" s="37" t="s">
        <v>37</v>
      </c>
      <c r="G17" s="38"/>
      <c r="H17" s="39"/>
      <c r="I17" s="22" t="s">
        <v>35</v>
      </c>
    </row>
    <row r="18" spans="1:9" ht="10.15" customHeight="1" x14ac:dyDescent="0.2">
      <c r="A18" s="40" t="s">
        <v>38</v>
      </c>
      <c r="B18" s="41"/>
      <c r="C18" s="42" t="s">
        <v>2</v>
      </c>
      <c r="D18" s="43"/>
      <c r="E18" s="43"/>
      <c r="F18" s="43"/>
      <c r="G18" s="44"/>
      <c r="H18" s="45" t="s">
        <v>3</v>
      </c>
      <c r="I18" s="22" t="s">
        <v>35</v>
      </c>
    </row>
    <row r="19" spans="1:9" ht="22.5" x14ac:dyDescent="0.2">
      <c r="A19" s="46"/>
      <c r="B19" s="47"/>
      <c r="C19" s="48" t="s">
        <v>4</v>
      </c>
      <c r="D19" s="49" t="s">
        <v>5</v>
      </c>
      <c r="E19" s="49" t="s">
        <v>6</v>
      </c>
      <c r="F19" s="49" t="s">
        <v>7</v>
      </c>
      <c r="G19" s="50" t="s">
        <v>8</v>
      </c>
      <c r="H19" s="51"/>
      <c r="I19" s="22" t="s">
        <v>35</v>
      </c>
    </row>
    <row r="20" spans="1:9" x14ac:dyDescent="0.2">
      <c r="A20" s="52"/>
      <c r="B20" s="53"/>
      <c r="C20" s="54" t="s">
        <v>9</v>
      </c>
      <c r="D20" s="55" t="s">
        <v>10</v>
      </c>
      <c r="E20" s="55" t="s">
        <v>11</v>
      </c>
      <c r="F20" s="55" t="s">
        <v>12</v>
      </c>
      <c r="G20" s="55" t="s">
        <v>13</v>
      </c>
      <c r="H20" s="55" t="s">
        <v>14</v>
      </c>
      <c r="I20" s="22" t="s">
        <v>35</v>
      </c>
    </row>
    <row r="21" spans="1:9" x14ac:dyDescent="0.2">
      <c r="A21" s="56" t="s">
        <v>39</v>
      </c>
      <c r="B21" s="57"/>
      <c r="C21" s="58">
        <f t="shared" ref="C21:D21" si="3">SUM(C22+C23+C24+C25+C26+C27+C28+C29)</f>
        <v>0</v>
      </c>
      <c r="D21" s="58">
        <f t="shared" si="3"/>
        <v>0</v>
      </c>
      <c r="E21" s="58">
        <f t="shared" ref="E21:G21" si="4">SUM(E22:E29)</f>
        <v>0</v>
      </c>
      <c r="F21" s="58">
        <f t="shared" si="4"/>
        <v>0</v>
      </c>
      <c r="G21" s="58">
        <f t="shared" si="4"/>
        <v>0</v>
      </c>
      <c r="H21" s="58">
        <f>SUM(H22:H29)</f>
        <v>0</v>
      </c>
      <c r="I21" s="22" t="s">
        <v>35</v>
      </c>
    </row>
    <row r="22" spans="1:9" x14ac:dyDescent="0.2">
      <c r="A22" s="59"/>
      <c r="B22" s="60" t="s">
        <v>15</v>
      </c>
      <c r="C22" s="61">
        <v>0</v>
      </c>
      <c r="D22" s="61">
        <v>0</v>
      </c>
      <c r="E22" s="61">
        <f>+C22+D22</f>
        <v>0</v>
      </c>
      <c r="F22" s="61">
        <v>0</v>
      </c>
      <c r="G22" s="61">
        <v>0</v>
      </c>
      <c r="H22" s="61">
        <f>+G22-C22</f>
        <v>0</v>
      </c>
      <c r="I22" s="22" t="s">
        <v>16</v>
      </c>
    </row>
    <row r="23" spans="1:9" x14ac:dyDescent="0.2">
      <c r="A23" s="59"/>
      <c r="B23" s="60" t="s">
        <v>17</v>
      </c>
      <c r="C23" s="61">
        <v>0</v>
      </c>
      <c r="D23" s="61">
        <v>0</v>
      </c>
      <c r="E23" s="61">
        <f t="shared" ref="E23:E29" si="5">+C23+D23</f>
        <v>0</v>
      </c>
      <c r="F23" s="61">
        <v>0</v>
      </c>
      <c r="G23" s="61">
        <v>0</v>
      </c>
      <c r="H23" s="61">
        <f t="shared" ref="H23:H29" si="6">+G23-C23</f>
        <v>0</v>
      </c>
      <c r="I23" s="22" t="s">
        <v>18</v>
      </c>
    </row>
    <row r="24" spans="1:9" x14ac:dyDescent="0.2">
      <c r="A24" s="59"/>
      <c r="B24" s="60" t="s">
        <v>19</v>
      </c>
      <c r="C24" s="61">
        <v>0</v>
      </c>
      <c r="D24" s="61">
        <v>0</v>
      </c>
      <c r="E24" s="61">
        <f t="shared" si="5"/>
        <v>0</v>
      </c>
      <c r="F24" s="61">
        <v>0</v>
      </c>
      <c r="G24" s="61">
        <v>0</v>
      </c>
      <c r="H24" s="61">
        <f t="shared" si="6"/>
        <v>0</v>
      </c>
      <c r="I24" s="22" t="s">
        <v>20</v>
      </c>
    </row>
    <row r="25" spans="1:9" x14ac:dyDescent="0.2">
      <c r="A25" s="59"/>
      <c r="B25" s="60" t="s">
        <v>21</v>
      </c>
      <c r="C25" s="61">
        <v>0</v>
      </c>
      <c r="D25" s="61">
        <v>0</v>
      </c>
      <c r="E25" s="61">
        <f t="shared" si="5"/>
        <v>0</v>
      </c>
      <c r="F25" s="61">
        <v>0</v>
      </c>
      <c r="G25" s="61">
        <v>0</v>
      </c>
      <c r="H25" s="61">
        <f t="shared" si="6"/>
        <v>0</v>
      </c>
      <c r="I25" s="22" t="s">
        <v>22</v>
      </c>
    </row>
    <row r="26" spans="1:9" x14ac:dyDescent="0.2">
      <c r="A26" s="59"/>
      <c r="B26" s="60" t="s">
        <v>40</v>
      </c>
      <c r="C26" s="61">
        <v>0</v>
      </c>
      <c r="D26" s="61">
        <v>0</v>
      </c>
      <c r="E26" s="61">
        <f t="shared" si="5"/>
        <v>0</v>
      </c>
      <c r="F26" s="61">
        <v>0</v>
      </c>
      <c r="G26" s="61">
        <v>0</v>
      </c>
      <c r="H26" s="61">
        <f t="shared" si="6"/>
        <v>0</v>
      </c>
      <c r="I26" s="22" t="s">
        <v>24</v>
      </c>
    </row>
    <row r="27" spans="1:9" x14ac:dyDescent="0.2">
      <c r="A27" s="59"/>
      <c r="B27" s="60" t="s">
        <v>41</v>
      </c>
      <c r="C27" s="61">
        <v>0</v>
      </c>
      <c r="D27" s="61">
        <v>0</v>
      </c>
      <c r="E27" s="61">
        <f t="shared" si="5"/>
        <v>0</v>
      </c>
      <c r="F27" s="61">
        <v>0</v>
      </c>
      <c r="G27" s="61">
        <v>0</v>
      </c>
      <c r="H27" s="61">
        <f t="shared" si="6"/>
        <v>0</v>
      </c>
      <c r="I27" s="22" t="s">
        <v>26</v>
      </c>
    </row>
    <row r="28" spans="1:9" ht="22.5" x14ac:dyDescent="0.2">
      <c r="A28" s="59"/>
      <c r="B28" s="60" t="s">
        <v>42</v>
      </c>
      <c r="C28" s="61">
        <v>0</v>
      </c>
      <c r="D28" s="61">
        <v>0</v>
      </c>
      <c r="E28" s="61">
        <f t="shared" si="5"/>
        <v>0</v>
      </c>
      <c r="F28" s="61">
        <v>0</v>
      </c>
      <c r="G28" s="61">
        <v>0</v>
      </c>
      <c r="H28" s="61">
        <f t="shared" si="6"/>
        <v>0</v>
      </c>
      <c r="I28" s="22" t="s">
        <v>30</v>
      </c>
    </row>
    <row r="29" spans="1:9" ht="22.5" x14ac:dyDescent="0.2">
      <c r="A29" s="59"/>
      <c r="B29" s="60" t="s">
        <v>31</v>
      </c>
      <c r="C29" s="61">
        <v>0</v>
      </c>
      <c r="D29" s="61">
        <v>0</v>
      </c>
      <c r="E29" s="61">
        <f t="shared" si="5"/>
        <v>0</v>
      </c>
      <c r="F29" s="61">
        <v>0</v>
      </c>
      <c r="G29" s="61">
        <v>0</v>
      </c>
      <c r="H29" s="61">
        <f t="shared" si="6"/>
        <v>0</v>
      </c>
      <c r="I29" s="22" t="s">
        <v>32</v>
      </c>
    </row>
    <row r="30" spans="1:9" x14ac:dyDescent="0.2">
      <c r="A30" s="59"/>
      <c r="B30" s="60"/>
      <c r="C30" s="61"/>
      <c r="D30" s="61"/>
      <c r="E30" s="61"/>
      <c r="F30" s="61"/>
      <c r="G30" s="61"/>
      <c r="H30" s="61"/>
      <c r="I30" s="22" t="s">
        <v>35</v>
      </c>
    </row>
    <row r="31" spans="1:9" ht="41.25" customHeight="1" x14ac:dyDescent="0.2">
      <c r="A31" s="62" t="s">
        <v>43</v>
      </c>
      <c r="B31" s="63"/>
      <c r="C31" s="64">
        <f>SUM(C32:C35)</f>
        <v>49436381.990000002</v>
      </c>
      <c r="D31" s="64">
        <f t="shared" ref="D31:H31" si="7">SUM(D32:D35)</f>
        <v>137680562.49000001</v>
      </c>
      <c r="E31" s="64">
        <f t="shared" si="7"/>
        <v>187116944.48000002</v>
      </c>
      <c r="F31" s="64">
        <f t="shared" si="7"/>
        <v>53312998.93</v>
      </c>
      <c r="G31" s="64">
        <f t="shared" si="7"/>
        <v>53300140.82</v>
      </c>
      <c r="H31" s="64">
        <f t="shared" si="7"/>
        <v>3863758.83</v>
      </c>
      <c r="I31" s="22" t="s">
        <v>35</v>
      </c>
    </row>
    <row r="32" spans="1:9" x14ac:dyDescent="0.2">
      <c r="A32" s="59"/>
      <c r="B32" s="60" t="s">
        <v>17</v>
      </c>
      <c r="C32" s="61">
        <v>0</v>
      </c>
      <c r="D32" s="61">
        <v>0</v>
      </c>
      <c r="E32" s="61">
        <f>+C32+D32</f>
        <v>0</v>
      </c>
      <c r="F32" s="61">
        <v>0</v>
      </c>
      <c r="G32" s="61">
        <v>0</v>
      </c>
      <c r="H32" s="61">
        <f t="shared" ref="H32:H35" si="8">+G32-C32</f>
        <v>0</v>
      </c>
      <c r="I32" s="22" t="s">
        <v>18</v>
      </c>
    </row>
    <row r="33" spans="1:9" x14ac:dyDescent="0.2">
      <c r="A33" s="59"/>
      <c r="B33" s="60" t="s">
        <v>44</v>
      </c>
      <c r="C33" s="61">
        <v>0</v>
      </c>
      <c r="D33" s="61">
        <v>0</v>
      </c>
      <c r="E33" s="61">
        <f t="shared" ref="E33:E35" si="9">+C33+D33</f>
        <v>0</v>
      </c>
      <c r="F33" s="61">
        <v>0</v>
      </c>
      <c r="G33" s="61">
        <v>0</v>
      </c>
      <c r="H33" s="61">
        <f t="shared" si="8"/>
        <v>0</v>
      </c>
      <c r="I33" s="22" t="s">
        <v>24</v>
      </c>
    </row>
    <row r="34" spans="1:9" x14ac:dyDescent="0.2">
      <c r="A34" s="59"/>
      <c r="B34" s="60" t="s">
        <v>45</v>
      </c>
      <c r="C34" s="61">
        <v>493500</v>
      </c>
      <c r="D34" s="61">
        <v>116568308.14</v>
      </c>
      <c r="E34" s="61">
        <f t="shared" si="9"/>
        <v>117061808.14</v>
      </c>
      <c r="F34" s="61">
        <v>1462787.12</v>
      </c>
      <c r="G34" s="61">
        <v>1449929.01</v>
      </c>
      <c r="H34" s="61">
        <f t="shared" si="8"/>
        <v>956429.01</v>
      </c>
      <c r="I34" s="22" t="s">
        <v>28</v>
      </c>
    </row>
    <row r="35" spans="1:9" ht="22.5" x14ac:dyDescent="0.2">
      <c r="A35" s="59"/>
      <c r="B35" s="60" t="s">
        <v>31</v>
      </c>
      <c r="C35" s="61">
        <v>48942881.990000002</v>
      </c>
      <c r="D35" s="61">
        <v>21112254.350000001</v>
      </c>
      <c r="E35" s="61">
        <f t="shared" si="9"/>
        <v>70055136.340000004</v>
      </c>
      <c r="F35" s="61">
        <v>51850211.810000002</v>
      </c>
      <c r="G35" s="61">
        <v>51850211.810000002</v>
      </c>
      <c r="H35" s="61">
        <f t="shared" si="8"/>
        <v>2907329.8200000003</v>
      </c>
      <c r="I35" s="22" t="s">
        <v>32</v>
      </c>
    </row>
    <row r="36" spans="1:9" x14ac:dyDescent="0.2">
      <c r="A36" s="59"/>
      <c r="B36" s="60"/>
      <c r="C36" s="61"/>
      <c r="D36" s="61"/>
      <c r="E36" s="61"/>
      <c r="F36" s="61"/>
      <c r="G36" s="61"/>
      <c r="H36" s="61"/>
      <c r="I36" s="22" t="s">
        <v>35</v>
      </c>
    </row>
    <row r="37" spans="1:9" x14ac:dyDescent="0.2">
      <c r="A37" s="65" t="s">
        <v>46</v>
      </c>
      <c r="B37" s="66"/>
      <c r="C37" s="64">
        <f>SUM(C38)</f>
        <v>0</v>
      </c>
      <c r="D37" s="64">
        <v>0</v>
      </c>
      <c r="E37" s="64">
        <v>0</v>
      </c>
      <c r="F37" s="64">
        <f>+F38</f>
        <v>0</v>
      </c>
      <c r="G37" s="64">
        <f>+G38</f>
        <v>0</v>
      </c>
      <c r="H37" s="64">
        <f>+H38</f>
        <v>0</v>
      </c>
      <c r="I37" s="22" t="s">
        <v>35</v>
      </c>
    </row>
    <row r="38" spans="1:9" x14ac:dyDescent="0.2">
      <c r="A38" s="67"/>
      <c r="B38" s="60" t="s">
        <v>33</v>
      </c>
      <c r="C38" s="61">
        <v>0</v>
      </c>
      <c r="D38" s="61">
        <v>0</v>
      </c>
      <c r="E38" s="61">
        <f>+C38+D38</f>
        <v>0</v>
      </c>
      <c r="F38" s="61">
        <v>0</v>
      </c>
      <c r="G38" s="61">
        <v>0</v>
      </c>
      <c r="H38" s="61">
        <f t="shared" ref="H38" si="10">+G38-C38</f>
        <v>0</v>
      </c>
      <c r="I38" s="22" t="s">
        <v>34</v>
      </c>
    </row>
    <row r="39" spans="1:9" x14ac:dyDescent="0.2">
      <c r="A39" s="68"/>
      <c r="B39" s="69" t="s">
        <v>36</v>
      </c>
      <c r="C39" s="31">
        <f>+C21+C31+C37</f>
        <v>49436381.990000002</v>
      </c>
      <c r="D39" s="31">
        <f t="shared" ref="D39:G39" si="11">+D21+D31+D37</f>
        <v>137680562.49000001</v>
      </c>
      <c r="E39" s="31">
        <f t="shared" si="11"/>
        <v>187116944.48000002</v>
      </c>
      <c r="F39" s="31">
        <f t="shared" si="11"/>
        <v>53312998.93</v>
      </c>
      <c r="G39" s="31">
        <f t="shared" si="11"/>
        <v>53300140.82</v>
      </c>
      <c r="H39" s="58">
        <f>+H37+H31+H21</f>
        <v>3863758.83</v>
      </c>
      <c r="I39" s="22" t="s">
        <v>35</v>
      </c>
    </row>
    <row r="40" spans="1:9" x14ac:dyDescent="0.2">
      <c r="A40" s="70"/>
      <c r="B40" s="34"/>
      <c r="C40" s="71"/>
      <c r="D40" s="71"/>
      <c r="E40" s="71"/>
      <c r="F40" s="72" t="s">
        <v>37</v>
      </c>
      <c r="G40" s="73"/>
      <c r="H40" s="74"/>
      <c r="I40" s="22" t="s">
        <v>35</v>
      </c>
    </row>
    <row r="41" spans="1:9" x14ac:dyDescent="0.2">
      <c r="A41" s="75"/>
      <c r="B41" s="76"/>
      <c r="C41" s="77"/>
      <c r="D41" s="77"/>
      <c r="E41" s="77"/>
      <c r="F41" s="78"/>
      <c r="G41" s="78"/>
      <c r="H41" s="77"/>
      <c r="I41" s="22"/>
    </row>
    <row r="42" spans="1:9" x14ac:dyDescent="0.2">
      <c r="B42" t="s">
        <v>47</v>
      </c>
    </row>
    <row r="43" spans="1:9" ht="22.5" x14ac:dyDescent="0.2">
      <c r="B43" s="79" t="s">
        <v>48</v>
      </c>
    </row>
    <row r="44" spans="1:9" x14ac:dyDescent="0.2">
      <c r="B44" s="80" t="s">
        <v>49</v>
      </c>
    </row>
    <row r="45" spans="1:9" ht="30.75" customHeight="1" x14ac:dyDescent="0.2">
      <c r="B45" s="81" t="s">
        <v>50</v>
      </c>
      <c r="C45" s="81"/>
      <c r="D45" s="81"/>
      <c r="E45" s="81"/>
      <c r="F45" s="81"/>
      <c r="G45" s="81"/>
      <c r="H45" s="81"/>
    </row>
    <row r="46" spans="1:9" s="84" customFormat="1" ht="30.75" customHeight="1" x14ac:dyDescent="0.2">
      <c r="A46" s="82" t="s">
        <v>51</v>
      </c>
      <c r="B46" s="82"/>
      <c r="C46" s="83"/>
      <c r="D46" s="83"/>
      <c r="E46" s="83"/>
      <c r="F46" s="83"/>
      <c r="G46" s="83"/>
      <c r="H46" s="83"/>
    </row>
    <row r="47" spans="1:9" s="84" customFormat="1" x14ac:dyDescent="0.2">
      <c r="A47" s="40" t="s">
        <v>52</v>
      </c>
      <c r="B47" s="41"/>
      <c r="C47" s="2" t="s">
        <v>53</v>
      </c>
      <c r="D47" s="2"/>
      <c r="E47" s="2"/>
      <c r="F47" s="2"/>
      <c r="G47" s="2"/>
      <c r="H47" s="7" t="s">
        <v>3</v>
      </c>
      <c r="I47" s="23"/>
    </row>
    <row r="48" spans="1:9" s="84" customFormat="1" ht="22.5" x14ac:dyDescent="0.2">
      <c r="A48" s="46"/>
      <c r="B48" s="47"/>
      <c r="C48" s="10" t="s">
        <v>4</v>
      </c>
      <c r="D48" s="11" t="s">
        <v>5</v>
      </c>
      <c r="E48" s="11" t="s">
        <v>6</v>
      </c>
      <c r="F48" s="11" t="s">
        <v>7</v>
      </c>
      <c r="G48" s="12" t="s">
        <v>8</v>
      </c>
      <c r="H48" s="13"/>
      <c r="I48" s="23"/>
    </row>
    <row r="49" spans="1:9" s="84" customFormat="1" x14ac:dyDescent="0.2">
      <c r="A49" s="52"/>
      <c r="B49" s="53"/>
      <c r="C49" s="17" t="s">
        <v>9</v>
      </c>
      <c r="D49" s="18" t="s">
        <v>10</v>
      </c>
      <c r="E49" s="18" t="s">
        <v>54</v>
      </c>
      <c r="F49" s="18" t="s">
        <v>12</v>
      </c>
      <c r="G49" s="18" t="s">
        <v>13</v>
      </c>
      <c r="H49" s="18" t="s">
        <v>55</v>
      </c>
      <c r="I49" s="23"/>
    </row>
    <row r="50" spans="1:9" s="84" customFormat="1" ht="12.75" x14ac:dyDescent="0.2">
      <c r="A50" s="85"/>
      <c r="B50" s="86"/>
      <c r="C50" s="87"/>
      <c r="D50" s="87"/>
      <c r="E50" s="87"/>
      <c r="F50" s="87"/>
      <c r="G50" s="87"/>
      <c r="H50" s="87"/>
      <c r="I50" s="23"/>
    </row>
    <row r="51" spans="1:9" s="84" customFormat="1" x14ac:dyDescent="0.2">
      <c r="A51" s="88"/>
      <c r="B51" s="89"/>
      <c r="C51" s="90"/>
      <c r="D51" s="90"/>
      <c r="E51" s="90"/>
      <c r="F51" s="90"/>
      <c r="G51" s="90"/>
      <c r="H51" s="90"/>
      <c r="I51" s="23"/>
    </row>
    <row r="52" spans="1:9" s="84" customFormat="1" x14ac:dyDescent="0.2">
      <c r="A52" s="91"/>
      <c r="B52" s="92"/>
      <c r="C52" s="93"/>
      <c r="D52" s="94"/>
      <c r="E52" s="94"/>
      <c r="F52" s="94"/>
      <c r="G52" s="94"/>
      <c r="H52" s="94"/>
      <c r="I52" s="23"/>
    </row>
    <row r="53" spans="1:9" s="84" customFormat="1" ht="40.5" customHeight="1" x14ac:dyDescent="0.2">
      <c r="A53" s="95" t="s">
        <v>43</v>
      </c>
      <c r="B53" s="96"/>
      <c r="C53" s="97">
        <f>+C54</f>
        <v>410157076</v>
      </c>
      <c r="D53" s="97">
        <f>+D54</f>
        <v>6193092.54</v>
      </c>
      <c r="E53" s="98">
        <f>+C53+D53</f>
        <v>416350168.54000002</v>
      </c>
      <c r="F53" s="97">
        <f>+F54</f>
        <v>278877525.91000003</v>
      </c>
      <c r="G53" s="97">
        <f>+G54</f>
        <v>278877525.91000003</v>
      </c>
      <c r="H53" s="98">
        <f t="shared" ref="H53" si="12">SUM(H54:H54)</f>
        <v>-131279550.08999997</v>
      </c>
      <c r="I53" s="23"/>
    </row>
    <row r="54" spans="1:9" s="84" customFormat="1" ht="22.5" x14ac:dyDescent="0.2">
      <c r="A54" s="91"/>
      <c r="B54" s="99" t="s">
        <v>42</v>
      </c>
      <c r="C54" s="93">
        <v>410157076</v>
      </c>
      <c r="D54" s="94">
        <v>6193092.54</v>
      </c>
      <c r="E54" s="94">
        <f>+C54+D54</f>
        <v>416350168.54000002</v>
      </c>
      <c r="F54" s="94">
        <v>278877525.91000003</v>
      </c>
      <c r="G54" s="94">
        <v>278877525.91000003</v>
      </c>
      <c r="H54" s="100">
        <f t="shared" ref="H54" si="13">+G54-C54</f>
        <v>-131279550.08999997</v>
      </c>
      <c r="I54" s="23"/>
    </row>
    <row r="55" spans="1:9" s="84" customFormat="1" x14ac:dyDescent="0.2">
      <c r="A55" s="101"/>
      <c r="B55" s="102" t="s">
        <v>36</v>
      </c>
      <c r="C55" s="103">
        <f>+C53</f>
        <v>410157076</v>
      </c>
      <c r="D55" s="103">
        <f>+D53</f>
        <v>6193092.54</v>
      </c>
      <c r="E55" s="103">
        <f t="shared" ref="E55" si="14">+E53</f>
        <v>416350168.54000002</v>
      </c>
      <c r="F55" s="103">
        <f>+F53</f>
        <v>278877525.91000003</v>
      </c>
      <c r="G55" s="103">
        <f>+G53</f>
        <v>278877525.91000003</v>
      </c>
      <c r="H55" s="104">
        <f>+G55-C55</f>
        <v>-131279550.08999997</v>
      </c>
      <c r="I55" s="23"/>
    </row>
    <row r="56" spans="1:9" s="84" customFormat="1" x14ac:dyDescent="0.2">
      <c r="A56" s="105"/>
      <c r="B56" s="105"/>
      <c r="C56" s="106">
        <f>+C39+C55</f>
        <v>459593457.99000001</v>
      </c>
      <c r="D56" s="106">
        <f t="shared" ref="D56:H56" si="15">+D39+D55</f>
        <v>143873655.03</v>
      </c>
      <c r="E56" s="106">
        <f t="shared" si="15"/>
        <v>603467113.01999998</v>
      </c>
      <c r="F56" s="106">
        <f t="shared" si="15"/>
        <v>332190524.84000003</v>
      </c>
      <c r="G56" s="106">
        <f t="shared" si="15"/>
        <v>332177666.73000002</v>
      </c>
      <c r="H56" s="106">
        <f t="shared" si="15"/>
        <v>-127415791.25999998</v>
      </c>
      <c r="I56" s="23"/>
    </row>
    <row r="57" spans="1:9" s="109" customFormat="1" x14ac:dyDescent="0.2">
      <c r="A57" t="s">
        <v>56</v>
      </c>
      <c r="B57"/>
      <c r="C57" s="107"/>
      <c r="D57" s="107"/>
      <c r="E57" s="107"/>
      <c r="F57" s="107"/>
      <c r="G57" s="107"/>
      <c r="H57" s="108"/>
      <c r="I57" s="80"/>
    </row>
    <row r="58" spans="1:9" s="109" customFormat="1" x14ac:dyDescent="0.2">
      <c r="A58" s="110" t="s">
        <v>57</v>
      </c>
      <c r="B58" s="111"/>
    </row>
    <row r="59" spans="1:9" hidden="1" x14ac:dyDescent="0.2"/>
    <row r="61" spans="1:9" hidden="1" x14ac:dyDescent="0.2">
      <c r="C61" s="112">
        <f t="shared" ref="C61:H61" si="16">+C39+C55</f>
        <v>459593457.99000001</v>
      </c>
      <c r="D61" s="112">
        <f t="shared" si="16"/>
        <v>143873655.03</v>
      </c>
      <c r="E61" s="112">
        <f t="shared" si="16"/>
        <v>603467113.01999998</v>
      </c>
      <c r="F61" s="112">
        <f t="shared" si="16"/>
        <v>332190524.84000003</v>
      </c>
      <c r="G61" s="112">
        <f t="shared" si="16"/>
        <v>332177666.73000002</v>
      </c>
      <c r="H61" s="112">
        <f t="shared" si="16"/>
        <v>-127415791.25999998</v>
      </c>
    </row>
    <row r="62" spans="1:9" hidden="1" x14ac:dyDescent="0.2">
      <c r="C62" s="113">
        <f t="shared" ref="C62:H62" si="17">+C16-C56</f>
        <v>0</v>
      </c>
      <c r="D62" s="113">
        <f t="shared" si="17"/>
        <v>0</v>
      </c>
      <c r="E62" s="113">
        <f t="shared" si="17"/>
        <v>0</v>
      </c>
      <c r="F62" s="113">
        <f t="shared" si="17"/>
        <v>0</v>
      </c>
      <c r="G62" s="113">
        <f t="shared" si="17"/>
        <v>0</v>
      </c>
      <c r="H62" s="114">
        <f t="shared" si="17"/>
        <v>0</v>
      </c>
    </row>
    <row r="63" spans="1:9" hidden="1" x14ac:dyDescent="0.2">
      <c r="C63" s="114">
        <f t="shared" ref="C63:H63" si="18">+C61-C16</f>
        <v>0</v>
      </c>
      <c r="D63" s="114">
        <f t="shared" si="18"/>
        <v>0</v>
      </c>
      <c r="E63" s="114">
        <f t="shared" si="18"/>
        <v>0</v>
      </c>
      <c r="F63" s="114">
        <f t="shared" si="18"/>
        <v>0</v>
      </c>
      <c r="G63" s="114">
        <f t="shared" si="18"/>
        <v>0</v>
      </c>
      <c r="H63" s="114">
        <f t="shared" si="18"/>
        <v>0</v>
      </c>
    </row>
  </sheetData>
  <sheetProtection formatCells="0" formatColumns="0" formatRows="0" insertRows="0" autoFilter="0"/>
  <mergeCells count="15">
    <mergeCell ref="A53:B53"/>
    <mergeCell ref="A31:B31"/>
    <mergeCell ref="B45:H45"/>
    <mergeCell ref="A46:B46"/>
    <mergeCell ref="A47:B49"/>
    <mergeCell ref="C47:G47"/>
    <mergeCell ref="H47:H48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2021-10-22T17:03:14Z</dcterms:created>
  <dcterms:modified xsi:type="dcterms:W3CDTF">2021-10-22T17:04:16Z</dcterms:modified>
</cp:coreProperties>
</file>