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lourdes.perezc\Documents\LULUUUUUU\ESTADOSSSS FINANCIEROSSS\2021\4 TRIMESTRE 2021\PARA HUGO\Información programática\"/>
    </mc:Choice>
  </mc:AlternateContent>
  <xr:revisionPtr revIDLastSave="0" documentId="13_ncr:1_{99B021F6-7701-4941-B204-82762B43997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PPI GLOBAL" sheetId="1" r:id="rId1"/>
    <sheet name="PPI" sheetId="2" r:id="rId2"/>
    <sheet name="PK TRIM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1" i="3" l="1"/>
  <c r="N11" i="3"/>
  <c r="H11" i="3"/>
  <c r="F11" i="3"/>
  <c r="O10" i="3"/>
  <c r="N10" i="3"/>
  <c r="H10" i="3"/>
  <c r="F10" i="3"/>
  <c r="L10" i="3" s="1"/>
  <c r="O9" i="3"/>
  <c r="N9" i="3"/>
  <c r="H9" i="3"/>
  <c r="F9" i="3"/>
  <c r="L9" i="3" s="1"/>
  <c r="N12" i="2"/>
  <c r="M12" i="2"/>
  <c r="L12" i="2"/>
  <c r="K12" i="2"/>
  <c r="I12" i="2"/>
  <c r="H12" i="2"/>
  <c r="J12" i="2" s="1"/>
  <c r="P11" i="2"/>
  <c r="J11" i="2"/>
  <c r="G11" i="3" s="1"/>
  <c r="P10" i="2"/>
  <c r="J10" i="2"/>
  <c r="G10" i="3" s="1"/>
  <c r="M10" i="3" s="1"/>
  <c r="P9" i="2"/>
  <c r="J9" i="2"/>
  <c r="Q9" i="2" s="1"/>
  <c r="K35" i="1"/>
  <c r="J35" i="1"/>
  <c r="I35" i="1"/>
  <c r="M35" i="1" s="1"/>
  <c r="H35" i="1"/>
  <c r="L35" i="1" s="1"/>
  <c r="M32" i="1"/>
  <c r="L32" i="1"/>
  <c r="G32" i="1"/>
  <c r="M31" i="1"/>
  <c r="L31" i="1"/>
  <c r="G31" i="1"/>
  <c r="M30" i="1"/>
  <c r="L30" i="1"/>
  <c r="G30" i="1"/>
  <c r="M29" i="1"/>
  <c r="L29" i="1"/>
  <c r="G29" i="1"/>
  <c r="M28" i="1"/>
  <c r="L28" i="1"/>
  <c r="G28" i="1"/>
  <c r="M27" i="1"/>
  <c r="L27" i="1"/>
  <c r="G27" i="1"/>
  <c r="G35" i="1" s="1"/>
  <c r="K22" i="1"/>
  <c r="M22" i="1" s="1"/>
  <c r="J22" i="1"/>
  <c r="I22" i="1"/>
  <c r="I37" i="1" s="1"/>
  <c r="H22" i="1"/>
  <c r="H37" i="1" s="1"/>
  <c r="G22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J37" i="1" l="1"/>
  <c r="G37" i="1"/>
  <c r="M11" i="3"/>
  <c r="K37" i="1"/>
  <c r="O9" i="2"/>
  <c r="O10" i="2"/>
  <c r="O11" i="2"/>
  <c r="G9" i="3"/>
  <c r="M9" i="3" s="1"/>
  <c r="L11" i="3"/>
  <c r="Q10" i="2"/>
  <c r="Q11" i="2"/>
  <c r="L22" i="1"/>
  <c r="O12" i="2" l="1"/>
  <c r="M37" i="1"/>
  <c r="L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  <author>Magda Karina Cádena Hernández</author>
  </authors>
  <commentList>
    <comment ref="O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F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Q0303 6220 y 3510  FDOS 
2519824101
2519824401
2519824301</t>
        </r>
      </text>
    </comment>
    <comment ref="F1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Q0303 5290 2519824101</t>
        </r>
      </text>
    </comment>
    <comment ref="F1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q2089 1519811100</t>
        </r>
      </text>
    </comment>
  </commentList>
</comments>
</file>

<file path=xl/sharedStrings.xml><?xml version="1.0" encoding="utf-8"?>
<sst xmlns="http://schemas.openxmlformats.org/spreadsheetml/2006/main" count="137" uniqueCount="102">
  <si>
    <t>INSTITUTO DE INFRAESTRUCTURA EDUCATIVA DEL ESTADO DE GUANAJUATO
Programas y Proyectos de Inversión
Del 1 de Enero al 31 de Diciembre de 2021</t>
  </si>
  <si>
    <t>PROGRAMAS Y PROYECTOS DE INVERSIÓN</t>
  </si>
  <si>
    <t>DENOMINACIÓN PROGRAMA/PROYECTO</t>
  </si>
  <si>
    <t>PATIDA DE GASTO</t>
  </si>
  <si>
    <t>DENOMINACIÓN PARTIDA DE GASTO</t>
  </si>
  <si>
    <t>INVERSIÓN</t>
  </si>
  <si>
    <t xml:space="preserve">INVERSIÓN INICIAL PROGRAMADA   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</si>
  <si>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</si>
  <si>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</si>
  <si>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</si>
  <si>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</si>
  <si>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</si>
  <si>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</si>
  <si>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</si>
  <si>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</si>
  <si>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</si>
  <si>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G1015</t>
  </si>
  <si>
    <t>ADMINISTRACIÓN DE LOS RECURSOS HUMANOS, MATERIALES, FINANCIEROS Y DE SERVICIOS DEL INIFEG</t>
  </si>
  <si>
    <t>EQUIPO Y APARATOS AUDIOVISUALES</t>
  </si>
  <si>
    <t>OTRO MOBILIARIO Y EQUIPO EDUCACIONAL Y RECREATIVO</t>
  </si>
  <si>
    <t>G2024</t>
  </si>
  <si>
    <t>DIRECCIÓN ESTRATÉGICA DEL INIFEG</t>
  </si>
  <si>
    <t>MUEBLES DE OFICINA Y ESTANTERIA</t>
  </si>
  <si>
    <t>OTROS MOBILIARIOS Y EQUIPOS DE ADMINISTRACION</t>
  </si>
  <si>
    <t>P0710</t>
  </si>
  <si>
    <t>PLANEACIÓN DEL DESARROLLO DE INFRAESTRUCTURA EDUCATIVA</t>
  </si>
  <si>
    <t>EQUIPO DE COMPUTO Y DE TECNOLOGIAS DE LA INFORMACI</t>
  </si>
  <si>
    <t>AUTOMOVILES Y CAMIONES</t>
  </si>
  <si>
    <t>HERRAMIENTAS Y MAQUINAS-HERRAMIENTA</t>
  </si>
  <si>
    <t>OTROS EQUIPOS</t>
  </si>
  <si>
    <t>P0711</t>
  </si>
  <si>
    <t>ADMINISTRACIÓN TÉCNICA DEL DESARROLLO DE INFRAESTRUCTURA EDUCATIVA</t>
  </si>
  <si>
    <t>Q0303</t>
  </si>
  <si>
    <t>PROGRAMA ANUAL DE OBRA DE INFRAESTRUCTURA EDUCATIVA. FONDO DE APORTACIONES MÚLTIPLES (FAM)</t>
  </si>
  <si>
    <t>TOTAL PROGRAMA DE INVERSIÓN DE ADQUISICIONES</t>
  </si>
  <si>
    <t>PROYECTOS DE INVERSIÓN</t>
  </si>
  <si>
    <t>PROGRAMA DE INVERSIÓN DE INFRAESTRUCTURA</t>
  </si>
  <si>
    <t>EDIFICACION NO HABITACIONAL</t>
  </si>
  <si>
    <t>Q0304</t>
  </si>
  <si>
    <t>PROGRAMA DE REHABILITACIÓN Y MANTENIMIENTO EN INFR</t>
  </si>
  <si>
    <t>Q0632</t>
  </si>
  <si>
    <t>FORTALECIMIENTO DEL INSTITUTO DE INFRAESTRUCTURA F</t>
  </si>
  <si>
    <t>Q1532</t>
  </si>
  <si>
    <t>PROGRAMA DE INFRAESTRUCTURA EDUCATIVA PARA MEDIA SUPERIOR</t>
  </si>
  <si>
    <t>Q3381</t>
  </si>
  <si>
    <t>PROGRAMA DE OBRA EDUCACIÓN BÁSICA CONVENIDA</t>
  </si>
  <si>
    <t>Q3590</t>
  </si>
  <si>
    <t>PROGRAMA DE INFRAESTRUCTURA DE EDUCACIÓN SUPERIOR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</si>
  <si>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</si>
  <si>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</si>
  <si>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</si>
  <si>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>C.P.Cecilio Zamarripa Aguirre</t>
  </si>
  <si>
    <t>Director Administrativo</t>
  </si>
  <si>
    <t>INSTITUTO DE INFRAESTRUCTURA FISICA EDUCATIVA DE GUANAJUATO</t>
  </si>
  <si>
    <t>Del 1 de Enero al 31 de diciembre del 2021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</si>
  <si>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</si>
  <si>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</si>
  <si>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</si>
  <si>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</si>
  <si>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</si>
  <si>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</si>
  <si>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</si>
  <si>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</si>
  <si>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</si>
  <si>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</si>
  <si>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</si>
  <si>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</si>
  <si>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</si>
  <si>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</si>
  <si>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</si>
  <si>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</si>
  <si>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</si>
  <si>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</si>
  <si>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</si>
  <si>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</si>
  <si>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Programa Anual de Obra de Infraestructura Educativa.- Fondo de Aportaciones Multiples (FAM)</t>
  </si>
  <si>
    <t>Construir nuevos espacios para los planteles educativos</t>
  </si>
  <si>
    <t>Equipar los planteles de nueva creación con mobiliario</t>
  </si>
  <si>
    <t>Q2089</t>
  </si>
  <si>
    <t>Fortalecimiento para la ejecución del Programa de Certificados de Infraestructura Escolar</t>
  </si>
  <si>
    <t xml:space="preserve">Llevar a cabo el finiquito de compromisos laborales </t>
  </si>
  <si>
    <t>Total del Gasto</t>
  </si>
  <si>
    <t>Bajo protesta de decir verdad declaramos que los Estados Financieros y sus Notas son razonablemente correctos y responsabilidad del emisor</t>
  </si>
  <si>
    <t>C.P. Cecilio Zamarripa Aguirre</t>
  </si>
  <si>
    <t>Al 31 de Diciembre del 2021.</t>
  </si>
  <si>
    <t>Clave del Programa/ Proyecto</t>
  </si>
  <si>
    <t>Nombre</t>
  </si>
  <si>
    <t>Descripción</t>
  </si>
  <si>
    <t>Inversión</t>
  </si>
  <si>
    <t>Metas</t>
  </si>
  <si>
    <t>% Avance Metas</t>
  </si>
  <si>
    <t>Programado</t>
  </si>
  <si>
    <t>Alcanzado</t>
  </si>
  <si>
    <t>Devengado / Modificado</t>
  </si>
  <si>
    <t>Alcanzado/ Programado</t>
  </si>
  <si>
    <t>Alcanzado/ Modificado</t>
  </si>
  <si>
    <t>Programa Anual de Obra de Infraestructura Educativa.- Fondo de Aportaciones Multiples (FAM 2021 )</t>
  </si>
  <si>
    <t>Construcción de nuevos espacios para los planteles educativos</t>
  </si>
  <si>
    <t>Programa Anual de Obra de Infraestructura Educativa.- Fondo de Aportaciones Multiples (FAM 2021)</t>
  </si>
  <si>
    <t>Equipar los planteles de nueva creación con mobiliario (mesas,sillas,muebles de guardado y pizarrones)</t>
  </si>
  <si>
    <t>Bajo protesta de decir verdad declaramos que los Estados Financieros y sus Notas son razonablemente correctos y responsabilidad del emisor.</t>
  </si>
  <si>
    <t>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</si>
</sst>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??_-;_-@_-"/>
    <numFmt numFmtId="166" formatCode="0.0"/>
  </numFmts>
  <fonts count="2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84">
    <xf numFmtId="0" fontId="0" fillId="0" borderId="0" xfId="0"/>
    <xf numFmtId="0" fontId="3" fillId="2" borderId="0" xfId="3" applyFont="1" applyFill="1"/>
    <xf numFmtId="0" fontId="3" fillId="0" borderId="0" xfId="3" applyFont="1"/>
    <xf numFmtId="0" fontId="3" fillId="0" borderId="0" xfId="0" applyFont="1"/>
    <xf numFmtId="0" fontId="8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right" vertical="center" wrapText="1"/>
    </xf>
    <xf numFmtId="0" fontId="9" fillId="2" borderId="9" xfId="0" applyFont="1" applyFill="1" applyBorder="1" applyAlignment="1">
      <alignment horizontal="right" vertical="center" wrapText="1"/>
    </xf>
    <xf numFmtId="0" fontId="3" fillId="2" borderId="8" xfId="0" applyFont="1" applyFill="1" applyBorder="1"/>
    <xf numFmtId="0" fontId="8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4" fontId="9" fillId="2" borderId="0" xfId="0" applyNumberFormat="1" applyFont="1" applyFill="1" applyAlignment="1">
      <alignment horizontal="left" vertical="top" wrapText="1"/>
    </xf>
    <xf numFmtId="0" fontId="7" fillId="2" borderId="8" xfId="0" applyFont="1" applyFill="1" applyBorder="1"/>
    <xf numFmtId="0" fontId="7" fillId="2" borderId="0" xfId="0" applyFont="1" applyFill="1"/>
    <xf numFmtId="0" fontId="10" fillId="2" borderId="0" xfId="0" applyFont="1" applyFill="1" applyAlignment="1">
      <alignment horizontal="left" wrapText="1"/>
    </xf>
    <xf numFmtId="164" fontId="10" fillId="2" borderId="0" xfId="0" applyNumberFormat="1" applyFont="1" applyFill="1" applyAlignment="1">
      <alignment horizontal="left" vertical="top" wrapText="1"/>
    </xf>
    <xf numFmtId="44" fontId="10" fillId="2" borderId="0" xfId="1" applyFont="1" applyFill="1" applyBorder="1" applyAlignment="1" applyProtection="1">
      <alignment vertical="top" wrapText="1"/>
    </xf>
    <xf numFmtId="9" fontId="10" fillId="2" borderId="0" xfId="2" applyFont="1" applyFill="1" applyBorder="1" applyAlignment="1" applyProtection="1">
      <alignment horizontal="center" vertical="top" wrapText="1"/>
    </xf>
    <xf numFmtId="9" fontId="10" fillId="2" borderId="9" xfId="2" applyFont="1" applyFill="1" applyBorder="1" applyAlignment="1" applyProtection="1">
      <alignment horizontal="center" vertical="top" wrapText="1"/>
    </xf>
    <xf numFmtId="164" fontId="10" fillId="0" borderId="0" xfId="0" applyNumberFormat="1" applyFont="1" applyFill="1" applyBorder="1" applyAlignment="1" applyProtection="1">
      <alignment horizontal="left" vertical="top" wrapText="1"/>
    </xf>
    <xf numFmtId="44" fontId="10" fillId="0" borderId="0" xfId="1" applyFont="1" applyFill="1" applyBorder="1" applyAlignment="1" applyProtection="1">
      <alignment vertical="top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4" fontId="9" fillId="2" borderId="0" xfId="1" applyFont="1" applyFill="1" applyBorder="1" applyAlignment="1" applyProtection="1">
      <alignment horizontal="left" vertical="top" wrapText="1"/>
    </xf>
    <xf numFmtId="9" fontId="9" fillId="2" borderId="0" xfId="2" applyFont="1" applyFill="1" applyBorder="1" applyAlignment="1" applyProtection="1">
      <alignment horizontal="center" vertical="top" wrapText="1"/>
    </xf>
    <xf numFmtId="9" fontId="9" fillId="2" borderId="9" xfId="2" applyFont="1" applyFill="1" applyBorder="1" applyAlignment="1" applyProtection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43" fontId="9" fillId="2" borderId="28" xfId="0" applyNumberFormat="1" applyFont="1" applyFill="1" applyBorder="1" applyAlignment="1">
      <alignment horizontal="right" vertical="center" wrapText="1"/>
    </xf>
    <xf numFmtId="9" fontId="9" fillId="2" borderId="28" xfId="2" applyFont="1" applyFill="1" applyBorder="1" applyAlignment="1" applyProtection="1">
      <alignment horizontal="center" vertical="top" wrapText="1"/>
    </xf>
    <xf numFmtId="9" fontId="9" fillId="2" borderId="29" xfId="2" applyFont="1" applyFill="1" applyBorder="1" applyAlignment="1" applyProtection="1">
      <alignment horizontal="center" vertical="top" wrapText="1"/>
    </xf>
    <xf numFmtId="0" fontId="7" fillId="0" borderId="8" xfId="0" applyFont="1" applyBorder="1"/>
    <xf numFmtId="0" fontId="7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top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7" fillId="2" borderId="20" xfId="0" applyFont="1" applyFill="1" applyBorder="1"/>
    <xf numFmtId="0" fontId="7" fillId="2" borderId="30" xfId="0" applyFont="1" applyFill="1" applyBorder="1"/>
    <xf numFmtId="0" fontId="10" fillId="2" borderId="30" xfId="0" applyFont="1" applyFill="1" applyBorder="1" applyAlignment="1">
      <alignment horizontal="left" vertical="top" wrapText="1"/>
    </xf>
    <xf numFmtId="0" fontId="10" fillId="2" borderId="30" xfId="0" applyFont="1" applyFill="1" applyBorder="1" applyAlignment="1">
      <alignment horizontal="center" vertical="top" wrapText="1"/>
    </xf>
    <xf numFmtId="0" fontId="10" fillId="2" borderId="21" xfId="0" applyFont="1" applyFill="1" applyBorder="1" applyAlignment="1">
      <alignment horizontal="left" vertical="top" wrapText="1"/>
    </xf>
    <xf numFmtId="43" fontId="9" fillId="5" borderId="28" xfId="0" applyNumberFormat="1" applyFont="1" applyFill="1" applyBorder="1" applyAlignment="1">
      <alignment horizontal="right" vertical="center" wrapText="1"/>
    </xf>
    <xf numFmtId="9" fontId="9" fillId="4" borderId="28" xfId="2" applyFont="1" applyFill="1" applyBorder="1" applyAlignment="1" applyProtection="1">
      <alignment horizontal="center" vertical="top" wrapText="1"/>
    </xf>
    <xf numFmtId="9" fontId="9" fillId="4" borderId="29" xfId="2" applyFont="1" applyFill="1" applyBorder="1" applyAlignment="1" applyProtection="1">
      <alignment horizontal="center" vertical="top" wrapText="1"/>
    </xf>
    <xf numFmtId="0" fontId="3" fillId="2" borderId="20" xfId="0" applyFont="1" applyFill="1" applyBorder="1"/>
    <xf numFmtId="0" fontId="3" fillId="2" borderId="30" xfId="0" applyFont="1" applyFill="1" applyBorder="1"/>
    <xf numFmtId="0" fontId="3" fillId="2" borderId="30" xfId="0" applyFont="1" applyFill="1" applyBorder="1" applyAlignment="1">
      <alignment horizontal="center"/>
    </xf>
    <xf numFmtId="0" fontId="3" fillId="2" borderId="21" xfId="0" applyFont="1" applyFill="1" applyBorder="1"/>
    <xf numFmtId="0" fontId="2" fillId="2" borderId="0" xfId="3" applyFill="1" applyAlignment="1" applyProtection="1">
      <alignment horizontal="center"/>
      <protection locked="0"/>
    </xf>
    <xf numFmtId="0" fontId="2" fillId="2" borderId="0" xfId="3" applyFill="1" applyProtection="1">
      <protection locked="0"/>
    </xf>
    <xf numFmtId="0" fontId="3" fillId="2" borderId="0" xfId="3" applyFont="1" applyFill="1" applyAlignment="1">
      <alignment horizontal="center"/>
    </xf>
    <xf numFmtId="4" fontId="6" fillId="2" borderId="0" xfId="5" applyNumberFormat="1" applyFont="1" applyFill="1" applyProtection="1">
      <protection locked="0"/>
    </xf>
    <xf numFmtId="0" fontId="6" fillId="2" borderId="0" xfId="5" applyFont="1" applyFill="1" applyProtection="1"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0" fillId="2" borderId="30" xfId="0" applyFill="1" applyBorder="1"/>
    <xf numFmtId="0" fontId="11" fillId="2" borderId="0" xfId="0" applyFont="1" applyFill="1"/>
    <xf numFmtId="0" fontId="3" fillId="0" borderId="0" xfId="3" applyFont="1" applyAlignment="1">
      <alignment horizontal="center"/>
    </xf>
    <xf numFmtId="0" fontId="12" fillId="2" borderId="0" xfId="6" applyFont="1" applyFill="1"/>
    <xf numFmtId="0" fontId="12" fillId="0" borderId="0" xfId="6" applyFont="1"/>
    <xf numFmtId="0" fontId="13" fillId="6" borderId="0" xfId="6" applyFont="1" applyFill="1" applyAlignment="1">
      <alignment horizontal="center"/>
    </xf>
    <xf numFmtId="0" fontId="3" fillId="2" borderId="0" xfId="6" applyFont="1" applyFill="1"/>
    <xf numFmtId="0" fontId="14" fillId="2" borderId="0" xfId="6" applyFont="1" applyFill="1"/>
    <xf numFmtId="0" fontId="13" fillId="6" borderId="4" xfId="6" applyFont="1" applyFill="1" applyBorder="1" applyAlignment="1">
      <alignment horizontal="center" vertical="center" wrapText="1"/>
    </xf>
    <xf numFmtId="0" fontId="13" fillId="6" borderId="10" xfId="6" applyFont="1" applyFill="1" applyBorder="1" applyAlignment="1">
      <alignment horizontal="center" vertical="center" wrapText="1"/>
    </xf>
    <xf numFmtId="0" fontId="13" fillId="6" borderId="31" xfId="6" applyFont="1" applyFill="1" applyBorder="1" applyAlignment="1">
      <alignment horizontal="center" vertical="center" wrapText="1"/>
    </xf>
    <xf numFmtId="0" fontId="15" fillId="6" borderId="31" xfId="6" applyFont="1" applyFill="1" applyBorder="1" applyAlignment="1">
      <alignment horizontal="center" wrapText="1"/>
    </xf>
    <xf numFmtId="0" fontId="13" fillId="6" borderId="22" xfId="6" applyFont="1" applyFill="1" applyBorder="1" applyAlignment="1">
      <alignment horizontal="center" vertical="center" wrapText="1"/>
    </xf>
    <xf numFmtId="49" fontId="13" fillId="6" borderId="31" xfId="6" applyNumberFormat="1" applyFont="1" applyFill="1" applyBorder="1" applyAlignment="1">
      <alignment horizontal="center" vertical="center" wrapText="1"/>
    </xf>
    <xf numFmtId="3" fontId="12" fillId="0" borderId="0" xfId="6" applyNumberFormat="1" applyFont="1"/>
    <xf numFmtId="0" fontId="12" fillId="0" borderId="31" xfId="6" applyFont="1" applyBorder="1" applyAlignment="1">
      <alignment horizontal="center" vertical="center" wrapText="1"/>
    </xf>
    <xf numFmtId="0" fontId="12" fillId="0" borderId="31" xfId="6" applyFont="1" applyBorder="1" applyAlignment="1">
      <alignment horizontal="right" vertical="center" wrapText="1"/>
    </xf>
    <xf numFmtId="3" fontId="12" fillId="0" borderId="31" xfId="7" applyNumberFormat="1" applyFont="1" applyFill="1" applyBorder="1" applyAlignment="1">
      <alignment vertical="center" wrapText="1"/>
    </xf>
    <xf numFmtId="10" fontId="12" fillId="0" borderId="31" xfId="8" applyNumberFormat="1" applyFont="1" applyFill="1" applyBorder="1" applyAlignment="1">
      <alignment vertical="center"/>
    </xf>
    <xf numFmtId="0" fontId="16" fillId="2" borderId="0" xfId="6" applyFont="1" applyFill="1"/>
    <xf numFmtId="0" fontId="16" fillId="0" borderId="0" xfId="6" applyFont="1"/>
    <xf numFmtId="0" fontId="16" fillId="2" borderId="31" xfId="6" applyFont="1" applyFill="1" applyBorder="1" applyAlignment="1">
      <alignment horizontal="right" vertical="center" wrapText="1"/>
    </xf>
    <xf numFmtId="3" fontId="16" fillId="2" borderId="31" xfId="7" applyNumberFormat="1" applyFont="1" applyFill="1" applyBorder="1" applyAlignment="1">
      <alignment horizontal="right" vertical="center" wrapText="1"/>
    </xf>
    <xf numFmtId="3" fontId="12" fillId="2" borderId="0" xfId="6" applyNumberFormat="1" applyFont="1" applyFill="1"/>
    <xf numFmtId="0" fontId="14" fillId="0" borderId="0" xfId="6" applyFont="1"/>
    <xf numFmtId="165" fontId="12" fillId="0" borderId="0" xfId="6" applyNumberFormat="1" applyFont="1"/>
    <xf numFmtId="0" fontId="14" fillId="0" borderId="0" xfId="6" applyFont="1" applyFill="1"/>
    <xf numFmtId="3" fontId="14" fillId="0" borderId="0" xfId="6" applyNumberFormat="1" applyFont="1" applyFill="1"/>
    <xf numFmtId="166" fontId="14" fillId="0" borderId="0" xfId="6" applyNumberFormat="1" applyFont="1" applyFill="1"/>
    <xf numFmtId="0" fontId="15" fillId="0" borderId="0" xfId="6" applyFont="1" applyAlignment="1">
      <alignment horizontal="center"/>
    </xf>
    <xf numFmtId="3" fontId="15" fillId="0" borderId="4" xfId="6" applyNumberFormat="1" applyFont="1" applyFill="1" applyBorder="1" applyAlignment="1">
      <alignment horizontal="center" wrapText="1"/>
    </xf>
    <xf numFmtId="0" fontId="15" fillId="0" borderId="4" xfId="6" applyFont="1" applyFill="1" applyBorder="1" applyAlignment="1">
      <alignment horizontal="center" wrapText="1"/>
    </xf>
    <xf numFmtId="166" fontId="15" fillId="0" borderId="4" xfId="6" applyNumberFormat="1" applyFont="1" applyFill="1" applyBorder="1" applyAlignment="1">
      <alignment horizontal="center" wrapText="1"/>
    </xf>
    <xf numFmtId="0" fontId="15" fillId="0" borderId="0" xfId="6" applyFont="1" applyAlignment="1">
      <alignment horizontal="center" wrapText="1"/>
    </xf>
    <xf numFmtId="0" fontId="20" fillId="0" borderId="0" xfId="6" applyFont="1"/>
    <xf numFmtId="0" fontId="14" fillId="0" borderId="31" xfId="6" applyFont="1" applyFill="1" applyBorder="1" applyAlignment="1">
      <alignment vertical="center"/>
    </xf>
    <xf numFmtId="0" fontId="14" fillId="0" borderId="31" xfId="6" applyFont="1" applyFill="1" applyBorder="1" applyAlignment="1">
      <alignment vertical="center" wrapText="1"/>
    </xf>
    <xf numFmtId="0" fontId="14" fillId="0" borderId="31" xfId="6" applyFont="1" applyFill="1" applyBorder="1" applyAlignment="1">
      <alignment horizontal="left" vertical="center" wrapText="1"/>
    </xf>
    <xf numFmtId="3" fontId="14" fillId="0" borderId="31" xfId="6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>
      <alignment vertical="center"/>
    </xf>
    <xf numFmtId="9" fontId="14" fillId="0" borderId="31" xfId="6" applyNumberFormat="1" applyFont="1" applyFill="1" applyBorder="1" applyAlignment="1">
      <alignment vertical="center"/>
    </xf>
    <xf numFmtId="9" fontId="14" fillId="0" borderId="0" xfId="6" applyNumberFormat="1" applyFont="1" applyAlignment="1">
      <alignment vertical="center"/>
    </xf>
    <xf numFmtId="0" fontId="14" fillId="0" borderId="0" xfId="6" applyFont="1" applyFill="1" applyAlignment="1">
      <alignment wrapText="1"/>
    </xf>
    <xf numFmtId="0" fontId="14" fillId="0" borderId="0" xfId="6" applyFont="1" applyFill="1" applyAlignment="1">
      <alignment horizontal="left" wrapText="1"/>
    </xf>
    <xf numFmtId="165" fontId="14" fillId="0" borderId="0" xfId="7" applyNumberFormat="1" applyFont="1" applyFill="1" applyBorder="1"/>
    <xf numFmtId="9" fontId="14" fillId="0" borderId="0" xfId="8" applyFont="1" applyFill="1" applyBorder="1"/>
    <xf numFmtId="0" fontId="14" fillId="0" borderId="0" xfId="6" applyFont="1" applyFill="1" applyAlignment="1"/>
    <xf numFmtId="3" fontId="14" fillId="0" borderId="0" xfId="6" applyNumberFormat="1" applyFont="1"/>
    <xf numFmtId="166" fontId="14" fillId="0" borderId="0" xfId="6" applyNumberFormat="1" applyFont="1"/>
    <xf numFmtId="0" fontId="8" fillId="2" borderId="0" xfId="0" applyFont="1" applyFill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9" fillId="5" borderId="14" xfId="0" applyFont="1" applyFill="1" applyBorder="1" applyAlignment="1">
      <alignment horizontal="left" vertical="center" wrapText="1"/>
    </xf>
    <xf numFmtId="0" fontId="9" fillId="5" borderId="2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right" vertical="center" wrapText="1"/>
    </xf>
    <xf numFmtId="0" fontId="5" fillId="3" borderId="1" xfId="4" applyFont="1" applyFill="1" applyBorder="1" applyAlignment="1" applyProtection="1">
      <alignment horizontal="center" vertical="center" wrapText="1"/>
      <protection locked="0"/>
    </xf>
    <xf numFmtId="0" fontId="5" fillId="3" borderId="2" xfId="4" applyFont="1" applyFill="1" applyBorder="1" applyAlignment="1" applyProtection="1">
      <alignment horizontal="center" vertical="center" wrapText="1"/>
      <protection locked="0"/>
    </xf>
    <xf numFmtId="0" fontId="5" fillId="3" borderId="3" xfId="4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2" fillId="0" borderId="0" xfId="6" applyFont="1" applyAlignment="1">
      <alignment horizontal="center"/>
    </xf>
    <xf numFmtId="0" fontId="12" fillId="2" borderId="0" xfId="6" applyFont="1" applyFill="1" applyAlignment="1">
      <alignment horizontal="center"/>
    </xf>
    <xf numFmtId="0" fontId="12" fillId="0" borderId="2" xfId="6" applyFont="1" applyBorder="1" applyAlignment="1">
      <alignment horizontal="center"/>
    </xf>
    <xf numFmtId="0" fontId="12" fillId="0" borderId="31" xfId="6" applyFont="1" applyBorder="1" applyAlignment="1">
      <alignment horizontal="center" vertical="center" wrapText="1"/>
    </xf>
    <xf numFmtId="0" fontId="16" fillId="2" borderId="31" xfId="6" applyFont="1" applyFill="1" applyBorder="1" applyAlignment="1">
      <alignment horizontal="center" vertical="center" wrapText="1"/>
    </xf>
    <xf numFmtId="9" fontId="16" fillId="2" borderId="31" xfId="8" applyFont="1" applyFill="1" applyBorder="1" applyAlignment="1">
      <alignment horizontal="center"/>
    </xf>
    <xf numFmtId="0" fontId="13" fillId="6" borderId="0" xfId="6" applyFont="1" applyFill="1" applyAlignment="1">
      <alignment horizontal="center"/>
    </xf>
    <xf numFmtId="0" fontId="13" fillId="6" borderId="1" xfId="6" applyFont="1" applyFill="1" applyBorder="1" applyAlignment="1">
      <alignment horizontal="center" vertical="center" wrapText="1"/>
    </xf>
    <xf numFmtId="0" fontId="13" fillId="6" borderId="2" xfId="6" applyFont="1" applyFill="1" applyBorder="1" applyAlignment="1">
      <alignment horizontal="center" vertical="center" wrapText="1"/>
    </xf>
    <xf numFmtId="0" fontId="13" fillId="6" borderId="3" xfId="6" applyFont="1" applyFill="1" applyBorder="1" applyAlignment="1">
      <alignment horizontal="center" vertical="center" wrapText="1"/>
    </xf>
    <xf numFmtId="0" fontId="13" fillId="6" borderId="8" xfId="6" applyFont="1" applyFill="1" applyBorder="1" applyAlignment="1">
      <alignment horizontal="center" vertical="center" wrapText="1"/>
    </xf>
    <xf numFmtId="0" fontId="13" fillId="6" borderId="0" xfId="6" applyFont="1" applyFill="1" applyAlignment="1">
      <alignment horizontal="center" vertical="center" wrapText="1"/>
    </xf>
    <xf numFmtId="0" fontId="13" fillId="6" borderId="9" xfId="6" applyFont="1" applyFill="1" applyBorder="1" applyAlignment="1">
      <alignment horizontal="center" vertical="center" wrapText="1"/>
    </xf>
    <xf numFmtId="0" fontId="13" fillId="6" borderId="20" xfId="6" applyFont="1" applyFill="1" applyBorder="1" applyAlignment="1">
      <alignment horizontal="center" vertical="center" wrapText="1"/>
    </xf>
    <xf numFmtId="0" fontId="13" fillId="6" borderId="30" xfId="6" applyFont="1" applyFill="1" applyBorder="1" applyAlignment="1">
      <alignment horizontal="center" vertical="center" wrapText="1"/>
    </xf>
    <xf numFmtId="0" fontId="13" fillId="6" borderId="21" xfId="6" applyFont="1" applyFill="1" applyBorder="1" applyAlignment="1">
      <alignment horizontal="center" vertical="center" wrapText="1"/>
    </xf>
    <xf numFmtId="0" fontId="13" fillId="6" borderId="4" xfId="6" applyFont="1" applyFill="1" applyBorder="1" applyAlignment="1">
      <alignment horizontal="center" vertical="center" wrapText="1"/>
    </xf>
    <xf numFmtId="0" fontId="13" fillId="6" borderId="10" xfId="6" applyFont="1" applyFill="1" applyBorder="1" applyAlignment="1">
      <alignment horizontal="center" vertical="center" wrapText="1"/>
    </xf>
    <xf numFmtId="0" fontId="13" fillId="6" borderId="22" xfId="6" applyFont="1" applyFill="1" applyBorder="1" applyAlignment="1">
      <alignment horizontal="center" vertical="center" wrapText="1"/>
    </xf>
    <xf numFmtId="0" fontId="13" fillId="6" borderId="14" xfId="6" applyFont="1" applyFill="1" applyBorder="1" applyAlignment="1">
      <alignment horizontal="center" vertical="center" wrapText="1"/>
    </xf>
    <xf numFmtId="0" fontId="13" fillId="6" borderId="28" xfId="6" applyFont="1" applyFill="1" applyBorder="1" applyAlignment="1">
      <alignment horizontal="center" vertical="center" wrapText="1"/>
    </xf>
    <xf numFmtId="0" fontId="13" fillId="6" borderId="29" xfId="6" applyFont="1" applyFill="1" applyBorder="1" applyAlignment="1">
      <alignment horizontal="center" vertical="center" wrapText="1"/>
    </xf>
    <xf numFmtId="0" fontId="13" fillId="6" borderId="31" xfId="6" applyFont="1" applyFill="1" applyBorder="1" applyAlignment="1">
      <alignment horizontal="center" vertical="center" wrapText="1"/>
    </xf>
    <xf numFmtId="0" fontId="15" fillId="6" borderId="14" xfId="6" applyFont="1" applyFill="1" applyBorder="1" applyAlignment="1">
      <alignment horizontal="center"/>
    </xf>
    <xf numFmtId="0" fontId="15" fillId="6" borderId="29" xfId="6" applyFont="1" applyFill="1" applyBorder="1" applyAlignment="1">
      <alignment horizontal="center"/>
    </xf>
    <xf numFmtId="0" fontId="15" fillId="0" borderId="14" xfId="6" applyFont="1" applyFill="1" applyBorder="1" applyAlignment="1">
      <alignment horizontal="center"/>
    </xf>
    <xf numFmtId="0" fontId="15" fillId="0" borderId="29" xfId="6" applyFont="1" applyFill="1" applyBorder="1" applyAlignment="1">
      <alignment horizontal="center"/>
    </xf>
    <xf numFmtId="0" fontId="21" fillId="0" borderId="0" xfId="6" applyFont="1" applyFill="1" applyAlignment="1">
      <alignment horizontal="center"/>
    </xf>
    <xf numFmtId="0" fontId="13" fillId="0" borderId="0" xfId="6" applyFont="1" applyFill="1" applyAlignment="1">
      <alignment horizontal="center"/>
    </xf>
    <xf numFmtId="0" fontId="15" fillId="0" borderId="4" xfId="6" applyFont="1" applyFill="1" applyBorder="1" applyAlignment="1">
      <alignment horizontal="center" vertical="center" wrapText="1"/>
    </xf>
    <xf numFmtId="0" fontId="15" fillId="0" borderId="10" xfId="6" applyFont="1" applyFill="1" applyBorder="1" applyAlignment="1">
      <alignment horizontal="center" vertical="center" wrapText="1"/>
    </xf>
    <xf numFmtId="0" fontId="15" fillId="0" borderId="4" xfId="6" applyFont="1" applyFill="1" applyBorder="1" applyAlignment="1">
      <alignment horizontal="center" wrapText="1"/>
    </xf>
    <xf numFmtId="0" fontId="15" fillId="0" borderId="10" xfId="6" applyFont="1" applyFill="1" applyBorder="1" applyAlignment="1">
      <alignment horizontal="center" wrapText="1"/>
    </xf>
    <xf numFmtId="0" fontId="15" fillId="0" borderId="28" xfId="6" applyFont="1" applyFill="1" applyBorder="1" applyAlignment="1">
      <alignment horizontal="center"/>
    </xf>
    <xf numFmtId="0" fontId="13" fillId="2" borderId="31" xfId="6" applyFont="1" applyFill="1" applyBorder="1" applyAlignment="1">
      <alignment horizontal="center" vertical="center" wrapText="1"/>
    </xf>
    <xf numFmtId="3" fontId="12" fillId="2" borderId="31" xfId="7" applyNumberFormat="1" applyFont="1" applyFill="1" applyBorder="1" applyAlignment="1">
      <alignment vertical="center" wrapText="1"/>
    </xf>
    <xf numFmtId="3" fontId="12" fillId="2" borderId="31" xfId="9" applyNumberFormat="1" applyFont="1" applyFill="1" applyBorder="1" applyAlignment="1">
      <alignment vertical="center" wrapText="1"/>
    </xf>
    <xf numFmtId="165" fontId="12" fillId="2" borderId="0" xfId="6" applyNumberFormat="1" applyFont="1" applyFill="1"/>
  </cellXfs>
  <cellStyles count="10">
    <cellStyle name="Millares 2 2 5 2" xfId="9" xr:uid="{00000000-0005-0000-0000-000000000000}"/>
    <cellStyle name="Moneda" xfId="1" builtinId="4"/>
    <cellStyle name="Moneda 3 2 3" xfId="7" xr:uid="{00000000-0005-0000-0000-000002000000}"/>
    <cellStyle name="Normal" xfId="0" builtinId="0"/>
    <cellStyle name="Normal 11 8 3" xfId="3" xr:uid="{00000000-0005-0000-0000-000004000000}"/>
    <cellStyle name="Normal 2 3 4 3" xfId="5" xr:uid="{00000000-0005-0000-0000-000005000000}"/>
    <cellStyle name="Normal 3 2 3" xfId="4" xr:uid="{00000000-0005-0000-0000-000006000000}"/>
    <cellStyle name="Normal 8 8 2 3" xfId="6" xr:uid="{00000000-0005-0000-0000-000007000000}"/>
    <cellStyle name="Porcentaje" xfId="2" builtinId="5"/>
    <cellStyle name="Porcentaje 2 2 2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M50"/>
  <sheetViews>
    <sheetView topLeftCell="E19" zoomScale="85" zoomScaleNormal="85" workbookViewId="0">
      <selection activeCell="K41" sqref="K41"/>
    </sheetView>
  </sheetViews>
  <sheetFormatPr baseColWidth="10" defaultColWidth="13.33203125" defaultRowHeight="12.75" x14ac:dyDescent="0.2"/>
  <cols>
    <col min="1" max="1" width="2.1640625" style="2" customWidth="1"/>
    <col min="2" max="2" width="10.5" style="2" customWidth="1"/>
    <col min="3" max="3" width="5.33203125" style="2" customWidth="1"/>
    <col min="4" max="4" width="56.83203125" style="2" customWidth="1"/>
    <col min="5" max="5" width="11.83203125" style="60" customWidth="1"/>
    <col min="6" max="6" width="50" style="2" customWidth="1"/>
    <col min="7" max="11" width="22.5" style="2" customWidth="1"/>
    <col min="12" max="13" width="16" style="2" customWidth="1"/>
    <col min="14" max="16384" width="13.33203125" style="2"/>
  </cols>
  <sheetData>
    <row r="1" spans="1:13" ht="57" customHeight="1" x14ac:dyDescent="0.2">
      <c r="A1" s="1"/>
      <c r="B1" s="125" t="s">
        <v>0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7"/>
    </row>
    <row r="2" spans="1:13" s="3" customFormat="1" ht="13.15" customHeight="1" x14ac:dyDescent="0.2">
      <c r="B2" s="128" t="s">
        <v>1</v>
      </c>
      <c r="C2" s="129"/>
      <c r="D2" s="134" t="s">
        <v>2</v>
      </c>
      <c r="E2" s="137" t="s">
        <v>3</v>
      </c>
      <c r="F2" s="134" t="s">
        <v>4</v>
      </c>
      <c r="G2" s="138" t="s">
        <v>5</v>
      </c>
      <c r="H2" s="138"/>
      <c r="I2" s="138"/>
      <c r="J2" s="138"/>
      <c r="K2" s="138"/>
      <c r="L2" s="138"/>
      <c r="M2" s="139"/>
    </row>
    <row r="3" spans="1:13" s="3" customFormat="1" ht="13.15" customHeight="1" x14ac:dyDescent="0.2">
      <c r="B3" s="130"/>
      <c r="C3" s="131"/>
      <c r="D3" s="135"/>
      <c r="E3" s="137"/>
      <c r="F3" s="135"/>
      <c r="G3" s="140" t="s">
        <v>6</v>
      </c>
      <c r="H3" s="142" t="s">
        <v>7</v>
      </c>
      <c r="I3" s="113" t="s">
        <v>8</v>
      </c>
      <c r="J3" s="113" t="s">
        <v>9</v>
      </c>
      <c r="K3" s="113" t="s">
        <v>10</v>
      </c>
      <c r="L3" s="116" t="s">
        <v>11</v>
      </c>
      <c r="M3" s="117"/>
    </row>
    <row r="4" spans="1:13" s="3" customFormat="1" ht="13.15" customHeight="1" x14ac:dyDescent="0.2">
      <c r="B4" s="130"/>
      <c r="C4" s="131"/>
      <c r="D4" s="135"/>
      <c r="E4" s="137"/>
      <c r="F4" s="135"/>
      <c r="G4" s="130"/>
      <c r="H4" s="143"/>
      <c r="I4" s="144"/>
      <c r="J4" s="144"/>
      <c r="K4" s="114"/>
      <c r="L4" s="118" t="s">
        <v>12</v>
      </c>
      <c r="M4" s="120" t="s">
        <v>13</v>
      </c>
    </row>
    <row r="5" spans="1:13" s="3" customFormat="1" x14ac:dyDescent="0.2">
      <c r="B5" s="132"/>
      <c r="C5" s="133"/>
      <c r="D5" s="136"/>
      <c r="E5" s="137"/>
      <c r="F5" s="136"/>
      <c r="G5" s="141"/>
      <c r="H5" s="118"/>
      <c r="I5" s="145"/>
      <c r="J5" s="145"/>
      <c r="K5" s="115"/>
      <c r="L5" s="119"/>
      <c r="M5" s="121"/>
    </row>
    <row r="6" spans="1:13" s="3" customFormat="1" ht="13.15" customHeight="1" x14ac:dyDescent="0.2">
      <c r="B6" s="122" t="s">
        <v>14</v>
      </c>
      <c r="C6" s="123"/>
      <c r="D6" s="123"/>
      <c r="E6" s="4"/>
      <c r="F6" s="5"/>
      <c r="G6" s="6"/>
      <c r="H6" s="6"/>
      <c r="I6" s="6"/>
      <c r="J6" s="124"/>
      <c r="K6" s="124"/>
      <c r="L6" s="6"/>
      <c r="M6" s="7"/>
    </row>
    <row r="7" spans="1:13" s="3" customFormat="1" ht="13.15" customHeight="1" x14ac:dyDescent="0.2">
      <c r="B7" s="8"/>
      <c r="C7" s="107" t="s">
        <v>15</v>
      </c>
      <c r="D7" s="107"/>
      <c r="E7" s="4"/>
      <c r="F7" s="9"/>
      <c r="G7" s="10"/>
      <c r="H7" s="10"/>
      <c r="I7" s="10"/>
      <c r="J7" s="10"/>
      <c r="K7" s="10"/>
      <c r="L7" s="10"/>
      <c r="M7" s="11"/>
    </row>
    <row r="8" spans="1:13" s="3" customFormat="1" ht="6.6" customHeight="1" x14ac:dyDescent="0.2">
      <c r="B8" s="8"/>
      <c r="C8" s="5"/>
      <c r="D8" s="5"/>
      <c r="E8" s="12"/>
      <c r="F8" s="13"/>
      <c r="G8" s="14"/>
      <c r="H8" s="14"/>
      <c r="I8" s="14"/>
      <c r="J8" s="14"/>
      <c r="K8" s="14"/>
      <c r="L8" s="10"/>
      <c r="M8" s="11"/>
    </row>
    <row r="9" spans="1:13" s="3" customFormat="1" ht="22.5" x14ac:dyDescent="0.2">
      <c r="B9" s="15" t="s">
        <v>16</v>
      </c>
      <c r="C9" s="16"/>
      <c r="D9" s="17" t="s">
        <v>17</v>
      </c>
      <c r="E9" s="12">
        <v>5210</v>
      </c>
      <c r="F9" s="13" t="s">
        <v>18</v>
      </c>
      <c r="G9" s="18">
        <v>0</v>
      </c>
      <c r="H9" s="19">
        <v>0</v>
      </c>
      <c r="I9" s="19">
        <v>5367.72</v>
      </c>
      <c r="J9" s="19">
        <v>0</v>
      </c>
      <c r="K9" s="19">
        <v>0</v>
      </c>
      <c r="L9" s="20">
        <f>IFERROR(K9/H9,0)</f>
        <v>0</v>
      </c>
      <c r="M9" s="21">
        <f t="shared" ref="M9:M19" si="0">IFERROR(K9/I9,0)</f>
        <v>0</v>
      </c>
    </row>
    <row r="10" spans="1:13" s="3" customFormat="1" ht="22.5" x14ac:dyDescent="0.2">
      <c r="B10" s="15"/>
      <c r="C10" s="16"/>
      <c r="D10" s="17"/>
      <c r="E10" s="12">
        <v>5290</v>
      </c>
      <c r="F10" s="13" t="s">
        <v>19</v>
      </c>
      <c r="G10" s="18">
        <v>0</v>
      </c>
      <c r="H10" s="19">
        <v>0</v>
      </c>
      <c r="I10" s="19">
        <v>4736.05</v>
      </c>
      <c r="J10" s="19">
        <v>0</v>
      </c>
      <c r="K10" s="19">
        <v>0</v>
      </c>
      <c r="L10" s="20">
        <f>IFERROR(K10/H10,0)</f>
        <v>0</v>
      </c>
      <c r="M10" s="21">
        <f t="shared" si="0"/>
        <v>0</v>
      </c>
    </row>
    <row r="11" spans="1:13" s="3" customFormat="1" x14ac:dyDescent="0.2">
      <c r="B11" s="15" t="s">
        <v>20</v>
      </c>
      <c r="C11" s="16"/>
      <c r="D11" s="17" t="s">
        <v>21</v>
      </c>
      <c r="E11" s="12">
        <v>5110</v>
      </c>
      <c r="F11" s="13" t="s">
        <v>22</v>
      </c>
      <c r="G11" s="22">
        <v>0</v>
      </c>
      <c r="H11" s="23">
        <v>0</v>
      </c>
      <c r="I11" s="23">
        <v>0</v>
      </c>
      <c r="J11" s="23">
        <v>0</v>
      </c>
      <c r="K11" s="23">
        <v>0</v>
      </c>
      <c r="L11" s="20">
        <f>IFERROR(K11/H11,0)</f>
        <v>0</v>
      </c>
      <c r="M11" s="21">
        <f t="shared" si="0"/>
        <v>0</v>
      </c>
    </row>
    <row r="12" spans="1:13" s="3" customFormat="1" x14ac:dyDescent="0.2">
      <c r="B12" s="15"/>
      <c r="C12" s="16"/>
      <c r="D12" s="17"/>
      <c r="E12" s="12">
        <v>5190</v>
      </c>
      <c r="F12" s="13" t="s">
        <v>23</v>
      </c>
      <c r="G12" s="22">
        <v>0</v>
      </c>
      <c r="H12" s="23">
        <v>0</v>
      </c>
      <c r="I12" s="23">
        <v>5699</v>
      </c>
      <c r="J12" s="23">
        <v>5693.25</v>
      </c>
      <c r="K12" s="23">
        <v>5693.25</v>
      </c>
      <c r="L12" s="20">
        <f t="shared" ref="L12:L19" si="1">IFERROR(K12/H12,0)</f>
        <v>0</v>
      </c>
      <c r="M12" s="21">
        <f t="shared" si="0"/>
        <v>0.99899105106158981</v>
      </c>
    </row>
    <row r="13" spans="1:13" s="3" customFormat="1" ht="22.5" x14ac:dyDescent="0.2">
      <c r="B13" s="15" t="s">
        <v>24</v>
      </c>
      <c r="C13" s="16"/>
      <c r="D13" s="17" t="s">
        <v>25</v>
      </c>
      <c r="E13" s="12">
        <v>5150</v>
      </c>
      <c r="F13" s="13" t="s">
        <v>26</v>
      </c>
      <c r="G13" s="18">
        <v>0</v>
      </c>
      <c r="H13" s="19">
        <v>0</v>
      </c>
      <c r="I13" s="19">
        <v>0</v>
      </c>
      <c r="J13" s="19">
        <v>0</v>
      </c>
      <c r="K13" s="19">
        <v>0</v>
      </c>
      <c r="L13" s="20">
        <f t="shared" si="1"/>
        <v>0</v>
      </c>
      <c r="M13" s="21">
        <f t="shared" si="0"/>
        <v>0</v>
      </c>
    </row>
    <row r="14" spans="1:13" s="3" customFormat="1" x14ac:dyDescent="0.2">
      <c r="B14" s="15"/>
      <c r="C14" s="16"/>
      <c r="D14" s="17"/>
      <c r="E14" s="12">
        <v>5190</v>
      </c>
      <c r="F14" s="13" t="s">
        <v>23</v>
      </c>
      <c r="G14" s="22">
        <v>0</v>
      </c>
      <c r="H14" s="23">
        <v>0</v>
      </c>
      <c r="I14" s="23">
        <v>5699</v>
      </c>
      <c r="J14" s="23">
        <v>5693.26</v>
      </c>
      <c r="K14" s="23">
        <v>5693.26</v>
      </c>
      <c r="L14" s="20">
        <f t="shared" si="1"/>
        <v>0</v>
      </c>
      <c r="M14" s="21">
        <f t="shared" si="0"/>
        <v>0.99899280575539573</v>
      </c>
    </row>
    <row r="15" spans="1:13" s="3" customFormat="1" x14ac:dyDescent="0.2">
      <c r="B15" s="15"/>
      <c r="C15" s="16"/>
      <c r="D15" s="17"/>
      <c r="E15" s="12">
        <v>5410</v>
      </c>
      <c r="F15" s="13" t="s">
        <v>27</v>
      </c>
      <c r="G15" s="18">
        <v>0</v>
      </c>
      <c r="H15" s="19">
        <v>0</v>
      </c>
      <c r="I15" s="19">
        <v>0</v>
      </c>
      <c r="J15" s="19">
        <v>0</v>
      </c>
      <c r="K15" s="19">
        <v>0</v>
      </c>
      <c r="L15" s="20">
        <f t="shared" si="1"/>
        <v>0</v>
      </c>
      <c r="M15" s="21">
        <f t="shared" si="0"/>
        <v>0</v>
      </c>
    </row>
    <row r="16" spans="1:13" s="3" customFormat="1" x14ac:dyDescent="0.2">
      <c r="B16" s="15"/>
      <c r="C16" s="16"/>
      <c r="D16" s="17"/>
      <c r="E16" s="12">
        <v>5670</v>
      </c>
      <c r="F16" s="13" t="s">
        <v>28</v>
      </c>
      <c r="G16" s="18">
        <v>0</v>
      </c>
      <c r="H16" s="19">
        <v>0</v>
      </c>
      <c r="I16" s="19">
        <v>0</v>
      </c>
      <c r="J16" s="19">
        <v>0</v>
      </c>
      <c r="K16" s="19">
        <v>0</v>
      </c>
      <c r="L16" s="20">
        <f t="shared" si="1"/>
        <v>0</v>
      </c>
      <c r="M16" s="21">
        <f t="shared" si="0"/>
        <v>0</v>
      </c>
    </row>
    <row r="17" spans="2:13" s="3" customFormat="1" x14ac:dyDescent="0.2">
      <c r="B17" s="15"/>
      <c r="C17" s="16"/>
      <c r="D17" s="17"/>
      <c r="E17" s="12">
        <v>5690</v>
      </c>
      <c r="F17" s="13" t="s">
        <v>29</v>
      </c>
      <c r="G17" s="18">
        <v>0</v>
      </c>
      <c r="H17" s="19">
        <v>0</v>
      </c>
      <c r="I17" s="19">
        <v>54000</v>
      </c>
      <c r="J17" s="19">
        <v>53761.85</v>
      </c>
      <c r="K17" s="19">
        <v>53761.85</v>
      </c>
      <c r="L17" s="20">
        <f t="shared" si="1"/>
        <v>0</v>
      </c>
      <c r="M17" s="21">
        <f t="shared" si="0"/>
        <v>0.99558981481481479</v>
      </c>
    </row>
    <row r="18" spans="2:13" s="3" customFormat="1" ht="22.5" x14ac:dyDescent="0.2">
      <c r="B18" s="15" t="s">
        <v>30</v>
      </c>
      <c r="C18" s="16"/>
      <c r="D18" s="17" t="s">
        <v>31</v>
      </c>
      <c r="E18" s="12">
        <v>5410</v>
      </c>
      <c r="F18" s="13" t="s">
        <v>27</v>
      </c>
      <c r="G18" s="18">
        <v>0</v>
      </c>
      <c r="H18" s="19">
        <v>0</v>
      </c>
      <c r="I18" s="19">
        <v>6650</v>
      </c>
      <c r="J18" s="19">
        <v>0</v>
      </c>
      <c r="K18" s="19">
        <v>0</v>
      </c>
      <c r="L18" s="20">
        <f t="shared" si="1"/>
        <v>0</v>
      </c>
      <c r="M18" s="21">
        <f t="shared" si="0"/>
        <v>0</v>
      </c>
    </row>
    <row r="19" spans="2:13" s="3" customFormat="1" ht="22.5" x14ac:dyDescent="0.2">
      <c r="B19" s="15" t="s">
        <v>32</v>
      </c>
      <c r="C19" s="16"/>
      <c r="D19" s="17" t="s">
        <v>33</v>
      </c>
      <c r="E19" s="12">
        <v>5290</v>
      </c>
      <c r="F19" s="13" t="s">
        <v>19</v>
      </c>
      <c r="G19" s="18">
        <v>4630499.97</v>
      </c>
      <c r="H19" s="19">
        <v>4630499.97</v>
      </c>
      <c r="I19" s="19">
        <v>2292768.5499999998</v>
      </c>
      <c r="J19" s="19">
        <v>2292768.5499999998</v>
      </c>
      <c r="K19" s="19">
        <v>2292768.5499999998</v>
      </c>
      <c r="L19" s="20">
        <f t="shared" si="1"/>
        <v>0.49514492276305966</v>
      </c>
      <c r="M19" s="21">
        <f t="shared" si="0"/>
        <v>1</v>
      </c>
    </row>
    <row r="20" spans="2:13" s="3" customFormat="1" x14ac:dyDescent="0.2">
      <c r="B20" s="15"/>
      <c r="C20" s="16"/>
      <c r="D20" s="17"/>
      <c r="E20" s="24"/>
      <c r="F20" s="25"/>
      <c r="G20" s="26"/>
      <c r="H20" s="26"/>
      <c r="I20" s="26"/>
      <c r="J20" s="26"/>
      <c r="K20" s="26"/>
      <c r="L20" s="27"/>
      <c r="M20" s="28"/>
    </row>
    <row r="21" spans="2:13" s="3" customFormat="1" x14ac:dyDescent="0.2">
      <c r="B21" s="15"/>
      <c r="C21" s="16"/>
      <c r="D21" s="10"/>
      <c r="E21" s="29"/>
      <c r="F21" s="10"/>
      <c r="G21" s="10"/>
      <c r="H21" s="10"/>
      <c r="I21" s="10"/>
      <c r="J21" s="10"/>
      <c r="K21" s="10"/>
      <c r="L21" s="10"/>
      <c r="M21" s="11"/>
    </row>
    <row r="22" spans="2:13" s="3" customFormat="1" ht="13.15" customHeight="1" x14ac:dyDescent="0.2">
      <c r="B22" s="108" t="s">
        <v>34</v>
      </c>
      <c r="C22" s="109"/>
      <c r="D22" s="109"/>
      <c r="E22" s="109"/>
      <c r="F22" s="109"/>
      <c r="G22" s="30">
        <f>SUM(G9:G19)</f>
        <v>4630499.97</v>
      </c>
      <c r="H22" s="30">
        <f>SUM(H9:H19)</f>
        <v>4630499.97</v>
      </c>
      <c r="I22" s="30">
        <f>SUM(I9:I19)</f>
        <v>2374920.3199999998</v>
      </c>
      <c r="J22" s="30">
        <f>SUM(J9:J19)</f>
        <v>2357916.9099999997</v>
      </c>
      <c r="K22" s="30">
        <f>SUM(K9:K19)</f>
        <v>2357916.9099999997</v>
      </c>
      <c r="L22" s="31">
        <f>IFERROR(K22/H22,0)</f>
        <v>0.50921432356687824</v>
      </c>
      <c r="M22" s="32">
        <f>IFERROR(K22/I22,0)</f>
        <v>0.99284042927385452</v>
      </c>
    </row>
    <row r="23" spans="2:13" s="3" customFormat="1" ht="4.9000000000000004" customHeight="1" x14ac:dyDescent="0.2">
      <c r="B23" s="33"/>
      <c r="C23" s="34"/>
      <c r="D23" s="35"/>
      <c r="E23" s="36"/>
      <c r="F23" s="35"/>
      <c r="G23" s="35"/>
      <c r="H23" s="35"/>
      <c r="I23" s="35"/>
      <c r="J23" s="35"/>
      <c r="K23" s="35"/>
      <c r="L23" s="35"/>
      <c r="M23" s="11"/>
    </row>
    <row r="24" spans="2:13" s="3" customFormat="1" ht="13.15" customHeight="1" x14ac:dyDescent="0.2">
      <c r="B24" s="110" t="s">
        <v>35</v>
      </c>
      <c r="C24" s="107"/>
      <c r="D24" s="107"/>
      <c r="E24" s="4"/>
      <c r="F24" s="9"/>
      <c r="G24" s="10"/>
      <c r="H24" s="10"/>
      <c r="I24" s="10"/>
      <c r="J24" s="10"/>
      <c r="K24" s="10"/>
      <c r="L24" s="10"/>
      <c r="M24" s="11"/>
    </row>
    <row r="25" spans="2:13" s="3" customFormat="1" ht="13.15" customHeight="1" x14ac:dyDescent="0.2">
      <c r="B25" s="8"/>
      <c r="C25" s="107" t="s">
        <v>36</v>
      </c>
      <c r="D25" s="107"/>
      <c r="E25" s="4"/>
      <c r="F25" s="9"/>
      <c r="G25" s="10"/>
      <c r="H25" s="10"/>
      <c r="I25" s="10"/>
      <c r="J25" s="10"/>
      <c r="K25" s="10"/>
      <c r="L25" s="10"/>
      <c r="M25" s="11"/>
    </row>
    <row r="26" spans="2:13" s="3" customFormat="1" ht="6" customHeight="1" x14ac:dyDescent="0.2">
      <c r="B26" s="37"/>
      <c r="C26" s="38"/>
      <c r="D26" s="38"/>
      <c r="E26" s="24"/>
      <c r="F26" s="38"/>
      <c r="G26" s="10"/>
      <c r="H26" s="10"/>
      <c r="I26" s="10"/>
      <c r="J26" s="10"/>
      <c r="K26" s="10"/>
      <c r="L26" s="10"/>
      <c r="M26" s="11"/>
    </row>
    <row r="27" spans="2:13" s="3" customFormat="1" ht="22.5" x14ac:dyDescent="0.2">
      <c r="B27" s="15" t="s">
        <v>32</v>
      </c>
      <c r="C27" s="16"/>
      <c r="D27" s="10" t="s">
        <v>33</v>
      </c>
      <c r="E27" s="29">
        <v>6220</v>
      </c>
      <c r="F27" s="10" t="s">
        <v>37</v>
      </c>
      <c r="G27" s="18">
        <f t="shared" ref="G27:G32" si="2">+H27</f>
        <v>405526576.02999997</v>
      </c>
      <c r="H27" s="23">
        <v>405526576.02999997</v>
      </c>
      <c r="I27" s="23">
        <v>378481212.19999999</v>
      </c>
      <c r="J27" s="23">
        <v>184105391.93000001</v>
      </c>
      <c r="K27" s="23">
        <v>183977378.65000001</v>
      </c>
      <c r="L27" s="20">
        <f t="shared" ref="L27:L32" si="3">IFERROR(K27/H27,0)</f>
        <v>0.45367526945111919</v>
      </c>
      <c r="M27" s="21">
        <f t="shared" ref="M27:M32" si="4">IFERROR(K27/I27,0)</f>
        <v>0.48609382109244897</v>
      </c>
    </row>
    <row r="28" spans="2:13" s="3" customFormat="1" x14ac:dyDescent="0.2">
      <c r="B28" s="15" t="s">
        <v>38</v>
      </c>
      <c r="C28" s="16"/>
      <c r="D28" s="10" t="s">
        <v>39</v>
      </c>
      <c r="E28" s="29">
        <v>6220</v>
      </c>
      <c r="F28" s="10" t="s">
        <v>37</v>
      </c>
      <c r="G28" s="18">
        <f t="shared" si="2"/>
        <v>0</v>
      </c>
      <c r="H28" s="23">
        <v>0</v>
      </c>
      <c r="I28" s="23">
        <v>407.32</v>
      </c>
      <c r="J28" s="23">
        <v>0</v>
      </c>
      <c r="K28" s="23">
        <v>0</v>
      </c>
      <c r="L28" s="20">
        <f t="shared" si="3"/>
        <v>0</v>
      </c>
      <c r="M28" s="21">
        <f t="shared" si="4"/>
        <v>0</v>
      </c>
    </row>
    <row r="29" spans="2:13" s="3" customFormat="1" x14ac:dyDescent="0.2">
      <c r="B29" s="15" t="s">
        <v>40</v>
      </c>
      <c r="C29" s="16"/>
      <c r="D29" s="10" t="s">
        <v>41</v>
      </c>
      <c r="E29" s="29">
        <v>6220</v>
      </c>
      <c r="F29" s="10" t="s">
        <v>37</v>
      </c>
      <c r="G29" s="18">
        <f t="shared" si="2"/>
        <v>0</v>
      </c>
      <c r="H29" s="23">
        <v>0</v>
      </c>
      <c r="I29" s="23">
        <v>1044175.56</v>
      </c>
      <c r="J29" s="23">
        <v>43355.01</v>
      </c>
      <c r="K29" s="23">
        <v>43355.01</v>
      </c>
      <c r="L29" s="20">
        <f t="shared" si="3"/>
        <v>0</v>
      </c>
      <c r="M29" s="21">
        <f t="shared" si="4"/>
        <v>4.1520805179542798E-2</v>
      </c>
    </row>
    <row r="30" spans="2:13" s="3" customFormat="1" ht="22.5" x14ac:dyDescent="0.2">
      <c r="B30" s="15" t="s">
        <v>42</v>
      </c>
      <c r="C30" s="16"/>
      <c r="D30" s="10" t="s">
        <v>43</v>
      </c>
      <c r="E30" s="29">
        <v>6220</v>
      </c>
      <c r="F30" s="10" t="s">
        <v>37</v>
      </c>
      <c r="G30" s="18">
        <f t="shared" si="2"/>
        <v>0</v>
      </c>
      <c r="H30" s="23">
        <v>0</v>
      </c>
      <c r="I30" s="23">
        <v>170317.59</v>
      </c>
      <c r="J30" s="23">
        <v>170317.59</v>
      </c>
      <c r="K30" s="23">
        <v>170317.59</v>
      </c>
      <c r="L30" s="20">
        <f t="shared" si="3"/>
        <v>0</v>
      </c>
      <c r="M30" s="21">
        <f t="shared" si="4"/>
        <v>1</v>
      </c>
    </row>
    <row r="31" spans="2:13" s="3" customFormat="1" x14ac:dyDescent="0.2">
      <c r="B31" s="15" t="s">
        <v>44</v>
      </c>
      <c r="C31" s="16"/>
      <c r="D31" s="10" t="s">
        <v>45</v>
      </c>
      <c r="E31" s="29">
        <v>6220</v>
      </c>
      <c r="F31" s="10" t="s">
        <v>37</v>
      </c>
      <c r="G31" s="18">
        <f t="shared" si="2"/>
        <v>0</v>
      </c>
      <c r="H31" s="23">
        <v>0</v>
      </c>
      <c r="I31" s="23">
        <v>7125880.5300000003</v>
      </c>
      <c r="J31" s="23">
        <v>7125880.5300000003</v>
      </c>
      <c r="K31" s="23">
        <v>7125880.5300000003</v>
      </c>
      <c r="L31" s="20">
        <f t="shared" si="3"/>
        <v>0</v>
      </c>
      <c r="M31" s="21">
        <f t="shared" si="4"/>
        <v>1</v>
      </c>
    </row>
    <row r="32" spans="2:13" s="3" customFormat="1" x14ac:dyDescent="0.2">
      <c r="B32" s="15" t="s">
        <v>46</v>
      </c>
      <c r="C32" s="16"/>
      <c r="D32" s="10" t="s">
        <v>47</v>
      </c>
      <c r="E32" s="29">
        <v>6220</v>
      </c>
      <c r="F32" s="10" t="s">
        <v>37</v>
      </c>
      <c r="G32" s="18">
        <f t="shared" si="2"/>
        <v>0</v>
      </c>
      <c r="H32" s="23">
        <v>0</v>
      </c>
      <c r="I32" s="23">
        <v>1995949.63</v>
      </c>
      <c r="J32" s="23">
        <v>302193.7</v>
      </c>
      <c r="K32" s="23">
        <v>302193.7</v>
      </c>
      <c r="L32" s="20">
        <f t="shared" si="3"/>
        <v>0</v>
      </c>
      <c r="M32" s="21">
        <f t="shared" si="4"/>
        <v>0.15140347003646581</v>
      </c>
    </row>
    <row r="33" spans="1:13" s="3" customFormat="1" x14ac:dyDescent="0.2">
      <c r="B33" s="15"/>
      <c r="C33" s="16"/>
      <c r="D33" s="10"/>
      <c r="E33" s="29"/>
      <c r="F33" s="10"/>
      <c r="G33" s="26"/>
      <c r="H33" s="26"/>
      <c r="I33" s="26"/>
      <c r="J33" s="26"/>
      <c r="K33" s="26"/>
      <c r="L33" s="27"/>
      <c r="M33" s="28"/>
    </row>
    <row r="34" spans="1:13" s="3" customFormat="1" x14ac:dyDescent="0.2">
      <c r="B34" s="39"/>
      <c r="C34" s="40"/>
      <c r="D34" s="41"/>
      <c r="E34" s="42"/>
      <c r="F34" s="41"/>
      <c r="G34" s="41"/>
      <c r="H34" s="41"/>
      <c r="I34" s="41"/>
      <c r="J34" s="41"/>
      <c r="K34" s="41"/>
      <c r="L34" s="41"/>
      <c r="M34" s="43"/>
    </row>
    <row r="35" spans="1:13" s="3" customFormat="1" x14ac:dyDescent="0.2">
      <c r="B35" s="108" t="s">
        <v>48</v>
      </c>
      <c r="C35" s="109"/>
      <c r="D35" s="109"/>
      <c r="E35" s="109"/>
      <c r="F35" s="109"/>
      <c r="G35" s="30">
        <f>SUM(G27:G32)</f>
        <v>405526576.02999997</v>
      </c>
      <c r="H35" s="30">
        <f>SUM(H27:H32)</f>
        <v>405526576.02999997</v>
      </c>
      <c r="I35" s="30">
        <f>SUM(I27:I32)</f>
        <v>388817942.82999992</v>
      </c>
      <c r="J35" s="30">
        <f>SUM(J27:J32)</f>
        <v>191747138.75999999</v>
      </c>
      <c r="K35" s="30">
        <f>SUM(K27:K32)</f>
        <v>191619125.47999999</v>
      </c>
      <c r="L35" s="31">
        <f>IFERROR(K35/H35,0)</f>
        <v>0.47251927939199828</v>
      </c>
      <c r="M35" s="32">
        <f>IFERROR(K35/I35,0)</f>
        <v>0.49282480146185087</v>
      </c>
    </row>
    <row r="36" spans="1:13" s="3" customFormat="1" x14ac:dyDescent="0.2">
      <c r="B36" s="33"/>
      <c r="C36" s="34"/>
      <c r="D36" s="10"/>
      <c r="E36" s="29"/>
      <c r="F36" s="10"/>
      <c r="G36" s="10"/>
      <c r="H36" s="10"/>
      <c r="I36" s="10"/>
      <c r="J36" s="10"/>
      <c r="K36" s="10"/>
      <c r="L36" s="10"/>
      <c r="M36" s="11"/>
    </row>
    <row r="37" spans="1:13" s="3" customFormat="1" x14ac:dyDescent="0.2">
      <c r="B37" s="111" t="s">
        <v>49</v>
      </c>
      <c r="C37" s="112"/>
      <c r="D37" s="112"/>
      <c r="E37" s="112"/>
      <c r="F37" s="112"/>
      <c r="G37" s="44">
        <f>+G22+G35</f>
        <v>410157076</v>
      </c>
      <c r="H37" s="44">
        <f>+H22+H35</f>
        <v>410157076</v>
      </c>
      <c r="I37" s="44">
        <f>+I22+I35</f>
        <v>391192863.14999992</v>
      </c>
      <c r="J37" s="44">
        <f>+J22+J35</f>
        <v>194105055.66999999</v>
      </c>
      <c r="K37" s="44">
        <f>+K22+K35</f>
        <v>193977042.38999999</v>
      </c>
      <c r="L37" s="45">
        <f>IFERROR(K37/H37,0)</f>
        <v>0.47293355092574335</v>
      </c>
      <c r="M37" s="46">
        <f>IFERROR(K37/I37,0)</f>
        <v>0.49586038157250578</v>
      </c>
    </row>
    <row r="38" spans="1:13" s="3" customFormat="1" x14ac:dyDescent="0.2">
      <c r="B38" s="47"/>
      <c r="C38" s="48"/>
      <c r="D38" s="48"/>
      <c r="E38" s="49"/>
      <c r="F38" s="48"/>
      <c r="G38" s="48"/>
      <c r="H38" s="48"/>
      <c r="I38" s="48"/>
      <c r="J38" s="48"/>
      <c r="K38" s="48"/>
      <c r="L38" s="48"/>
      <c r="M38" s="50"/>
    </row>
    <row r="39" spans="1:13" ht="15" x14ac:dyDescent="0.25">
      <c r="A39" s="1"/>
      <c r="B39" s="1" t="s">
        <v>50</v>
      </c>
      <c r="C39" s="1"/>
      <c r="D39" s="1"/>
      <c r="E39" s="51"/>
      <c r="F39" s="52"/>
      <c r="G39" s="52"/>
      <c r="H39" s="52"/>
      <c r="I39" s="1"/>
      <c r="J39" s="1"/>
      <c r="K39" s="1"/>
      <c r="L39" s="1"/>
      <c r="M39" s="1"/>
    </row>
    <row r="40" spans="1:13" x14ac:dyDescent="0.2">
      <c r="A40" s="1"/>
      <c r="B40" s="1"/>
      <c r="C40" s="1"/>
      <c r="D40" s="1"/>
      <c r="E40" s="53"/>
      <c r="F40" s="1"/>
      <c r="G40" s="1"/>
      <c r="H40" s="1"/>
      <c r="I40" s="1"/>
      <c r="J40" s="1"/>
      <c r="K40" s="1"/>
      <c r="L40" s="1"/>
      <c r="M40" s="1"/>
    </row>
    <row r="41" spans="1:13" x14ac:dyDescent="0.2">
      <c r="A41" s="1"/>
      <c r="B41" s="1"/>
      <c r="C41" s="1"/>
      <c r="D41" s="1"/>
      <c r="E41" s="53"/>
      <c r="F41" s="1"/>
      <c r="G41" s="1"/>
      <c r="H41" s="1"/>
      <c r="I41" s="1"/>
      <c r="J41" s="1"/>
      <c r="K41" s="1"/>
      <c r="L41" s="1"/>
      <c r="M41" s="1"/>
    </row>
    <row r="42" spans="1:13" x14ac:dyDescent="0.2">
      <c r="A42" s="1"/>
      <c r="B42" s="1"/>
      <c r="C42" s="1"/>
      <c r="D42" s="1"/>
      <c r="E42" s="53"/>
      <c r="F42" s="1"/>
      <c r="G42" s="1"/>
      <c r="H42" s="1"/>
      <c r="I42" s="1"/>
      <c r="J42" s="1"/>
      <c r="K42" s="1"/>
      <c r="L42" s="1"/>
      <c r="M42" s="1"/>
    </row>
    <row r="43" spans="1:13" x14ac:dyDescent="0.2">
      <c r="A43" s="1"/>
      <c r="B43" s="1"/>
      <c r="C43" s="1"/>
      <c r="D43" s="54"/>
      <c r="E43" s="55"/>
      <c r="F43" s="55"/>
      <c r="G43" s="55"/>
      <c r="H43" s="54"/>
      <c r="I43" s="1"/>
      <c r="J43" s="1"/>
      <c r="K43" s="1"/>
      <c r="L43" s="1"/>
      <c r="M43" s="1"/>
    </row>
    <row r="44" spans="1:13" x14ac:dyDescent="0.2">
      <c r="A44" s="1"/>
      <c r="B44" s="1"/>
      <c r="C44" s="1"/>
      <c r="D44" s="54"/>
      <c r="E44" s="56"/>
      <c r="F44" s="56"/>
      <c r="G44" s="56"/>
      <c r="H44" s="56"/>
      <c r="I44" s="1"/>
      <c r="J44" s="1"/>
      <c r="K44" s="1"/>
      <c r="L44" s="1"/>
      <c r="M44" s="1"/>
    </row>
    <row r="45" spans="1:13" x14ac:dyDescent="0.2">
      <c r="A45" s="1"/>
      <c r="B45" s="1"/>
      <c r="C45" s="1"/>
      <c r="D45" s="54"/>
      <c r="E45" s="57"/>
      <c r="F45" s="58"/>
      <c r="G45" s="59"/>
      <c r="H45" s="59"/>
      <c r="I45" s="1"/>
      <c r="J45" s="1"/>
      <c r="K45" s="1"/>
      <c r="L45" s="1"/>
      <c r="M45" s="1"/>
    </row>
    <row r="46" spans="1:13" x14ac:dyDescent="0.2">
      <c r="A46" s="1"/>
      <c r="B46" s="1"/>
      <c r="C46" s="1"/>
      <c r="D46" s="54"/>
      <c r="E46" s="1"/>
      <c r="F46" s="53" t="s">
        <v>51</v>
      </c>
      <c r="G46" s="59"/>
      <c r="H46" s="59"/>
      <c r="I46" s="1"/>
      <c r="J46" s="1"/>
      <c r="K46" s="1"/>
      <c r="L46" s="1"/>
      <c r="M46" s="1"/>
    </row>
    <row r="47" spans="1:13" x14ac:dyDescent="0.2">
      <c r="A47" s="1"/>
      <c r="B47" s="1"/>
      <c r="C47" s="1"/>
      <c r="D47" s="54"/>
      <c r="E47" s="1"/>
      <c r="F47" s="53" t="s">
        <v>52</v>
      </c>
      <c r="G47"/>
      <c r="H47"/>
      <c r="I47" s="1"/>
      <c r="J47" s="1"/>
      <c r="K47" s="1"/>
      <c r="L47" s="1"/>
      <c r="M47" s="1"/>
    </row>
    <row r="48" spans="1:13" x14ac:dyDescent="0.2">
      <c r="B48" s="1"/>
      <c r="C48" s="1"/>
      <c r="D48" s="54"/>
      <c r="E48" s="53"/>
      <c r="F48" s="1"/>
      <c r="G48" s="1"/>
      <c r="H48" s="1"/>
      <c r="I48" s="1"/>
      <c r="J48" s="1"/>
      <c r="K48" s="1"/>
      <c r="L48" s="1"/>
      <c r="M48" s="1"/>
    </row>
    <row r="49" spans="2:13" x14ac:dyDescent="0.2">
      <c r="B49" s="1"/>
      <c r="C49" s="1"/>
      <c r="D49" s="54"/>
      <c r="E49" s="53"/>
      <c r="F49" s="1"/>
      <c r="G49" s="1"/>
      <c r="H49" s="1"/>
      <c r="I49" s="1"/>
      <c r="J49" s="1"/>
      <c r="K49" s="1"/>
      <c r="L49" s="1"/>
      <c r="M49" s="1"/>
    </row>
    <row r="50" spans="2:13" x14ac:dyDescent="0.2">
      <c r="D50" s="54"/>
    </row>
  </sheetData>
  <protectedRanges>
    <protectedRange sqref="D43:H46" name="Rango1"/>
    <protectedRange sqref="F47:H47" name="Rango1_1"/>
  </protectedRanges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37:F37"/>
    <mergeCell ref="K3:K5"/>
    <mergeCell ref="L3:M3"/>
    <mergeCell ref="L4:L5"/>
    <mergeCell ref="M4:M5"/>
    <mergeCell ref="B6:D6"/>
    <mergeCell ref="J6:K6"/>
    <mergeCell ref="C7:D7"/>
    <mergeCell ref="B22:F22"/>
    <mergeCell ref="B24:D24"/>
    <mergeCell ref="C25:D25"/>
    <mergeCell ref="B35:F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T20"/>
  <sheetViews>
    <sheetView showGridLines="0" tabSelected="1" topLeftCell="E1" zoomScale="70" zoomScaleNormal="70" workbookViewId="0">
      <selection activeCell="K5" sqref="K1:N1048576"/>
    </sheetView>
  </sheetViews>
  <sheetFormatPr baseColWidth="10" defaultRowHeight="14.25" x14ac:dyDescent="0.2"/>
  <cols>
    <col min="1" max="1" width="2.5" style="61" customWidth="1"/>
    <col min="2" max="2" width="4.33203125" style="62" customWidth="1"/>
    <col min="3" max="3" width="7.1640625" style="62" customWidth="1"/>
    <col min="4" max="4" width="12.5" style="62" customWidth="1"/>
    <col min="5" max="5" width="37.5" style="62" customWidth="1"/>
    <col min="6" max="6" width="29" style="62" customWidth="1"/>
    <col min="7" max="8" width="19.83203125" style="62" customWidth="1"/>
    <col min="9" max="9" width="21.6640625" style="62" bestFit="1" customWidth="1"/>
    <col min="10" max="10" width="20.83203125" style="62" bestFit="1" customWidth="1"/>
    <col min="11" max="14" width="19.83203125" style="61" customWidth="1"/>
    <col min="15" max="15" width="21.6640625" style="62" bestFit="1" customWidth="1"/>
    <col min="16" max="16" width="19.83203125" style="61" customWidth="1"/>
    <col min="17" max="17" width="19.83203125" style="62" customWidth="1"/>
    <col min="18" max="18" width="15.33203125" style="62" bestFit="1" customWidth="1"/>
    <col min="19" max="19" width="12" style="62"/>
    <col min="20" max="20" width="13.5" style="62" bestFit="1" customWidth="1"/>
    <col min="21" max="16384" width="12" style="62"/>
  </cols>
  <sheetData>
    <row r="1" spans="1:20" x14ac:dyDescent="0.2"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</row>
    <row r="2" spans="1:20" x14ac:dyDescent="0.2">
      <c r="B2" s="63"/>
      <c r="C2" s="152" t="s">
        <v>53</v>
      </c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</row>
    <row r="3" spans="1:20" x14ac:dyDescent="0.2">
      <c r="B3" s="152" t="s">
        <v>1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</row>
    <row r="4" spans="1:20" s="61" customFormat="1" x14ac:dyDescent="0.2">
      <c r="B4" s="152" t="s">
        <v>54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</row>
    <row r="5" spans="1:20" ht="15" customHeight="1" x14ac:dyDescent="0.2"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5"/>
      <c r="Q5" s="65"/>
    </row>
    <row r="6" spans="1:20" x14ac:dyDescent="0.2">
      <c r="B6" s="153" t="s">
        <v>55</v>
      </c>
      <c r="C6" s="154"/>
      <c r="D6" s="155"/>
      <c r="E6" s="162" t="s">
        <v>56</v>
      </c>
      <c r="F6" s="66"/>
      <c r="G6" s="162" t="s">
        <v>57</v>
      </c>
      <c r="H6" s="165" t="s">
        <v>58</v>
      </c>
      <c r="I6" s="166"/>
      <c r="J6" s="166"/>
      <c r="K6" s="166"/>
      <c r="L6" s="166"/>
      <c r="M6" s="166"/>
      <c r="N6" s="167"/>
      <c r="O6" s="168" t="s">
        <v>59</v>
      </c>
      <c r="P6" s="169" t="s">
        <v>60</v>
      </c>
      <c r="Q6" s="170"/>
    </row>
    <row r="7" spans="1:20" ht="48.75" customHeight="1" x14ac:dyDescent="0.2">
      <c r="B7" s="156"/>
      <c r="C7" s="157"/>
      <c r="D7" s="158"/>
      <c r="E7" s="163"/>
      <c r="F7" s="67" t="s">
        <v>61</v>
      </c>
      <c r="G7" s="163"/>
      <c r="H7" s="68" t="s">
        <v>62</v>
      </c>
      <c r="I7" s="68" t="s">
        <v>63</v>
      </c>
      <c r="J7" s="68" t="s">
        <v>64</v>
      </c>
      <c r="K7" s="180" t="s">
        <v>65</v>
      </c>
      <c r="L7" s="180" t="s">
        <v>66</v>
      </c>
      <c r="M7" s="180" t="s">
        <v>67</v>
      </c>
      <c r="N7" s="180" t="s">
        <v>68</v>
      </c>
      <c r="O7" s="168"/>
      <c r="P7" s="69" t="s">
        <v>69</v>
      </c>
      <c r="Q7" s="69" t="s">
        <v>70</v>
      </c>
    </row>
    <row r="8" spans="1:20" ht="78" customHeight="1" x14ac:dyDescent="0.2">
      <c r="A8" s="62"/>
      <c r="B8" s="159"/>
      <c r="C8" s="160"/>
      <c r="D8" s="161"/>
      <c r="E8" s="164"/>
      <c r="F8" s="70"/>
      <c r="G8" s="164"/>
      <c r="H8" s="68">
        <v>1</v>
      </c>
      <c r="I8" s="68">
        <v>2</v>
      </c>
      <c r="J8" s="68" t="s">
        <v>71</v>
      </c>
      <c r="K8" s="180">
        <v>4</v>
      </c>
      <c r="L8" s="180">
        <v>5</v>
      </c>
      <c r="M8" s="180">
        <v>6</v>
      </c>
      <c r="N8" s="180">
        <v>7</v>
      </c>
      <c r="O8" s="68" t="s">
        <v>72</v>
      </c>
      <c r="P8" s="71" t="s">
        <v>73</v>
      </c>
      <c r="Q8" s="71" t="s">
        <v>74</v>
      </c>
      <c r="R8" s="72"/>
      <c r="S8" s="72"/>
      <c r="T8" s="72"/>
    </row>
    <row r="9" spans="1:20" ht="116.25" customHeight="1" x14ac:dyDescent="0.2">
      <c r="A9" s="62"/>
      <c r="B9" s="149" t="s">
        <v>32</v>
      </c>
      <c r="C9" s="149" t="s">
        <v>32</v>
      </c>
      <c r="D9" s="149" t="s">
        <v>32</v>
      </c>
      <c r="E9" s="73" t="s">
        <v>75</v>
      </c>
      <c r="F9" s="73" t="s">
        <v>76</v>
      </c>
      <c r="G9" s="74">
        <v>3041</v>
      </c>
      <c r="H9" s="75">
        <v>405526576.02999997</v>
      </c>
      <c r="I9" s="75">
        <v>3625745</v>
      </c>
      <c r="J9" s="75">
        <f>+H9+I9</f>
        <v>409152321.02999997</v>
      </c>
      <c r="K9" s="181">
        <v>119306341.14</v>
      </c>
      <c r="L9" s="181">
        <v>98435.11</v>
      </c>
      <c r="M9" s="181">
        <v>207330207.44999999</v>
      </c>
      <c r="N9" s="181">
        <v>88023866.310000002</v>
      </c>
      <c r="O9" s="75">
        <f>J9-L9</f>
        <v>409053885.91999996</v>
      </c>
      <c r="P9" s="76">
        <f>+L9/H9</f>
        <v>2.427340544820865E-4</v>
      </c>
      <c r="Q9" s="76">
        <f>+L9/J9</f>
        <v>2.4058304191504885E-4</v>
      </c>
      <c r="R9" s="72"/>
    </row>
    <row r="10" spans="1:20" ht="116.25" customHeight="1" x14ac:dyDescent="0.2">
      <c r="A10" s="62"/>
      <c r="B10" s="149" t="s">
        <v>32</v>
      </c>
      <c r="C10" s="149" t="s">
        <v>32</v>
      </c>
      <c r="D10" s="149" t="s">
        <v>32</v>
      </c>
      <c r="E10" s="73" t="s">
        <v>75</v>
      </c>
      <c r="F10" s="73" t="s">
        <v>77</v>
      </c>
      <c r="G10" s="74">
        <v>3041</v>
      </c>
      <c r="H10" s="75">
        <v>4630499.97</v>
      </c>
      <c r="I10" s="75">
        <v>0</v>
      </c>
      <c r="J10" s="75">
        <f>+H10+I10</f>
        <v>4630499.97</v>
      </c>
      <c r="K10" s="181">
        <v>0</v>
      </c>
      <c r="L10" s="181">
        <v>0</v>
      </c>
      <c r="M10" s="181">
        <v>4630499.97</v>
      </c>
      <c r="N10" s="181">
        <v>4630499.97</v>
      </c>
      <c r="O10" s="75">
        <f>J10-L10</f>
        <v>4630499.97</v>
      </c>
      <c r="P10" s="76">
        <f>+L10/H10</f>
        <v>0</v>
      </c>
      <c r="Q10" s="76">
        <f>+L10/J10</f>
        <v>0</v>
      </c>
    </row>
    <row r="11" spans="1:20" s="78" customFormat="1" ht="116.25" customHeight="1" x14ac:dyDescent="0.25">
      <c r="A11" s="77"/>
      <c r="B11" s="149" t="s">
        <v>78</v>
      </c>
      <c r="C11" s="149"/>
      <c r="D11" s="149"/>
      <c r="E11" s="73" t="s">
        <v>79</v>
      </c>
      <c r="F11" s="73" t="s">
        <v>80</v>
      </c>
      <c r="G11" s="74">
        <v>3041</v>
      </c>
      <c r="H11" s="75">
        <v>571860.35</v>
      </c>
      <c r="I11" s="75">
        <v>0</v>
      </c>
      <c r="J11" s="75">
        <f>+H11+I11</f>
        <v>571860.35</v>
      </c>
      <c r="K11" s="181">
        <v>0</v>
      </c>
      <c r="L11" s="182">
        <v>0</v>
      </c>
      <c r="M11" s="181">
        <v>571860.35</v>
      </c>
      <c r="N11" s="181">
        <v>571860.35</v>
      </c>
      <c r="O11" s="75">
        <f>J11-L11</f>
        <v>571860.35</v>
      </c>
      <c r="P11" s="76">
        <f>+L11/H11</f>
        <v>0</v>
      </c>
      <c r="Q11" s="76">
        <f>+L11/J11</f>
        <v>0</v>
      </c>
    </row>
    <row r="12" spans="1:20" ht="25.9" customHeight="1" x14ac:dyDescent="0.25">
      <c r="B12" s="150" t="s">
        <v>81</v>
      </c>
      <c r="C12" s="150"/>
      <c r="D12" s="150"/>
      <c r="E12" s="150"/>
      <c r="F12" s="150"/>
      <c r="G12" s="79"/>
      <c r="H12" s="80">
        <f>SUM(H9:H11)</f>
        <v>410728936.35000002</v>
      </c>
      <c r="I12" s="80">
        <f>SUM(I9:I11)</f>
        <v>3625745</v>
      </c>
      <c r="J12" s="80">
        <f>+H12+I12</f>
        <v>414354681.35000002</v>
      </c>
      <c r="K12" s="80">
        <f>SUM(K9:K11)</f>
        <v>119306341.14</v>
      </c>
      <c r="L12" s="80">
        <f>SUM(L9:L11)</f>
        <v>98435.11</v>
      </c>
      <c r="M12" s="80">
        <f>SUM(M9:M11)</f>
        <v>212532567.76999998</v>
      </c>
      <c r="N12" s="80">
        <f>SUM(N9:N11)</f>
        <v>93226226.629999995</v>
      </c>
      <c r="O12" s="80">
        <f>SUM(O9:O11)</f>
        <v>414256246.24000001</v>
      </c>
      <c r="P12" s="151"/>
      <c r="Q12" s="151"/>
    </row>
    <row r="13" spans="1:20" ht="25.9" customHeight="1" x14ac:dyDescent="0.2">
      <c r="B13" s="61" t="s">
        <v>82</v>
      </c>
      <c r="C13" s="61"/>
      <c r="D13" s="61"/>
      <c r="E13" s="61"/>
      <c r="F13" s="61"/>
      <c r="G13" s="61"/>
      <c r="H13" s="81"/>
      <c r="I13" s="81"/>
      <c r="J13" s="81"/>
      <c r="K13" s="81"/>
      <c r="L13" s="81"/>
      <c r="M13" s="81"/>
      <c r="N13" s="81"/>
      <c r="O13" s="81"/>
      <c r="P13" s="65"/>
      <c r="Q13" s="82"/>
    </row>
    <row r="14" spans="1:20" ht="25.9" customHeight="1" x14ac:dyDescent="0.2">
      <c r="B14" s="61"/>
      <c r="C14" s="61"/>
      <c r="D14" s="61"/>
      <c r="E14" s="61"/>
      <c r="F14" s="61"/>
      <c r="G14" s="61"/>
      <c r="H14" s="81"/>
      <c r="I14" s="81"/>
      <c r="J14" s="81"/>
      <c r="K14" s="81"/>
      <c r="L14" s="81"/>
      <c r="M14" s="81"/>
      <c r="N14" s="81"/>
      <c r="O14" s="81"/>
      <c r="P14" s="65"/>
      <c r="Q14" s="82"/>
    </row>
    <row r="15" spans="1:20" x14ac:dyDescent="0.2">
      <c r="G15" s="61"/>
      <c r="H15" s="61"/>
      <c r="I15" s="61"/>
      <c r="J15" s="61"/>
      <c r="O15" s="61"/>
      <c r="P15" s="65"/>
      <c r="Q15" s="82"/>
    </row>
    <row r="16" spans="1:20" x14ac:dyDescent="0.2">
      <c r="P16" s="65"/>
      <c r="Q16" s="82"/>
    </row>
    <row r="17" spans="4:17" x14ac:dyDescent="0.2">
      <c r="H17" s="83"/>
      <c r="I17" s="83"/>
      <c r="J17" s="83"/>
      <c r="K17" s="183"/>
      <c r="L17" s="183"/>
      <c r="M17" s="183"/>
      <c r="N17" s="183"/>
      <c r="O17" s="83"/>
      <c r="P17" s="65"/>
      <c r="Q17" s="82"/>
    </row>
    <row r="18" spans="4:17" x14ac:dyDescent="0.2">
      <c r="D18" s="146"/>
      <c r="E18" s="146"/>
      <c r="F18" s="146"/>
      <c r="P18" s="65"/>
      <c r="Q18" s="82"/>
    </row>
    <row r="19" spans="4:17" x14ac:dyDescent="0.2">
      <c r="D19" s="147"/>
      <c r="E19" s="147"/>
      <c r="F19" s="147"/>
      <c r="I19" s="148" t="s">
        <v>83</v>
      </c>
      <c r="J19" s="148"/>
      <c r="K19" s="148"/>
      <c r="L19" s="148"/>
      <c r="P19" s="65"/>
      <c r="Q19" s="82"/>
    </row>
    <row r="20" spans="4:17" x14ac:dyDescent="0.2">
      <c r="D20" s="146"/>
      <c r="E20" s="146"/>
      <c r="F20" s="146"/>
      <c r="I20" s="146" t="s">
        <v>52</v>
      </c>
      <c r="J20" s="146"/>
      <c r="K20" s="146"/>
      <c r="L20" s="146"/>
      <c r="P20" s="65"/>
      <c r="Q20" s="82"/>
    </row>
  </sheetData>
  <mergeCells count="21">
    <mergeCell ref="P12:Q12"/>
    <mergeCell ref="B1:Q1"/>
    <mergeCell ref="C2:Q2"/>
    <mergeCell ref="B3:Q3"/>
    <mergeCell ref="B4:Q4"/>
    <mergeCell ref="B6:D8"/>
    <mergeCell ref="E6:E8"/>
    <mergeCell ref="G6:G8"/>
    <mergeCell ref="H6:N6"/>
    <mergeCell ref="O6:O7"/>
    <mergeCell ref="P6:Q6"/>
    <mergeCell ref="B9:D9"/>
    <mergeCell ref="B10:D10"/>
    <mergeCell ref="B11:D11"/>
    <mergeCell ref="B12:D12"/>
    <mergeCell ref="E12:F12"/>
    <mergeCell ref="D18:F18"/>
    <mergeCell ref="D19:F19"/>
    <mergeCell ref="I19:L19"/>
    <mergeCell ref="D20:F20"/>
    <mergeCell ref="I20:L20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6" xr:uid="{00000000-0002-0000-0100-000000000000}"/>
  </dataValidations>
  <pageMargins left="0.31496062992125984" right="0.70866141732283472" top="0.6692913385826772" bottom="0.23622047244094491" header="0.31496062992125984" footer="3.937007874015748E-2"/>
  <pageSetup scale="60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Q46"/>
  <sheetViews>
    <sheetView showGridLines="0" zoomScale="70" zoomScaleNormal="70" workbookViewId="0">
      <selection activeCell="K41" sqref="K41"/>
    </sheetView>
  </sheetViews>
  <sheetFormatPr baseColWidth="10" defaultRowHeight="12.75" x14ac:dyDescent="0.2"/>
  <cols>
    <col min="1" max="1" width="12" style="82"/>
    <col min="2" max="2" width="16" style="82" customWidth="1"/>
    <col min="3" max="3" width="31.6640625" style="82" customWidth="1"/>
    <col min="4" max="4" width="34.1640625" style="82" customWidth="1"/>
    <col min="5" max="5" width="12" style="82"/>
    <col min="6" max="6" width="22.83203125" style="105" bestFit="1" customWidth="1"/>
    <col min="7" max="7" width="20.6640625" style="105" customWidth="1"/>
    <col min="8" max="8" width="17" style="105" bestFit="1" customWidth="1"/>
    <col min="9" max="9" width="17.83203125" style="82" customWidth="1"/>
    <col min="10" max="10" width="16.83203125" style="82" customWidth="1"/>
    <col min="11" max="11" width="20.83203125" style="106" customWidth="1"/>
    <col min="12" max="15" width="18.83203125" style="82" customWidth="1"/>
    <col min="16" max="16" width="2" style="82" customWidth="1"/>
    <col min="17" max="16384" width="12" style="82"/>
  </cols>
  <sheetData>
    <row r="1" spans="1:17" ht="8.25" customHeight="1" x14ac:dyDescent="0.2">
      <c r="B1" s="84"/>
      <c r="C1" s="84"/>
      <c r="D1" s="84"/>
      <c r="E1" s="84"/>
      <c r="F1" s="85"/>
      <c r="G1" s="85"/>
      <c r="H1" s="85"/>
      <c r="I1" s="84"/>
      <c r="J1" s="84"/>
      <c r="K1" s="86"/>
      <c r="L1" s="84"/>
      <c r="M1" s="84"/>
      <c r="N1" s="84"/>
      <c r="O1" s="84"/>
    </row>
    <row r="2" spans="1:17" s="62" customFormat="1" ht="14.25" x14ac:dyDescent="0.2">
      <c r="A2" s="61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</row>
    <row r="3" spans="1:17" s="62" customFormat="1" ht="14.25" x14ac:dyDescent="0.2">
      <c r="A3" s="61"/>
      <c r="B3" s="174" t="s">
        <v>53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17" s="62" customFormat="1" ht="14.25" x14ac:dyDescent="0.2">
      <c r="A4" s="61"/>
      <c r="B4" s="174" t="s">
        <v>1</v>
      </c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</row>
    <row r="5" spans="1:17" s="61" customFormat="1" ht="14.25" x14ac:dyDescent="0.2">
      <c r="B5" s="174" t="s">
        <v>84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62"/>
      <c r="Q5" s="62"/>
    </row>
    <row r="6" spans="1:17" ht="32.25" customHeight="1" x14ac:dyDescent="0.2">
      <c r="A6" s="65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62"/>
      <c r="Q6" s="62"/>
    </row>
    <row r="7" spans="1:17" ht="14.45" customHeight="1" x14ac:dyDescent="0.2">
      <c r="B7" s="175" t="s">
        <v>85</v>
      </c>
      <c r="C7" s="175" t="s">
        <v>86</v>
      </c>
      <c r="D7" s="175" t="s">
        <v>87</v>
      </c>
      <c r="E7" s="177" t="s">
        <v>57</v>
      </c>
      <c r="F7" s="171" t="s">
        <v>88</v>
      </c>
      <c r="G7" s="179"/>
      <c r="H7" s="172"/>
      <c r="I7" s="171" t="s">
        <v>89</v>
      </c>
      <c r="J7" s="179"/>
      <c r="K7" s="172"/>
      <c r="L7" s="171" t="s">
        <v>60</v>
      </c>
      <c r="M7" s="172"/>
      <c r="N7" s="171" t="s">
        <v>90</v>
      </c>
      <c r="O7" s="172"/>
      <c r="P7" s="87"/>
    </row>
    <row r="8" spans="1:17" ht="43.15" customHeight="1" x14ac:dyDescent="0.2">
      <c r="B8" s="176"/>
      <c r="C8" s="176"/>
      <c r="D8" s="176"/>
      <c r="E8" s="178"/>
      <c r="F8" s="88" t="s">
        <v>62</v>
      </c>
      <c r="G8" s="88" t="s">
        <v>64</v>
      </c>
      <c r="H8" s="88" t="s">
        <v>66</v>
      </c>
      <c r="I8" s="89" t="s">
        <v>91</v>
      </c>
      <c r="J8" s="89" t="s">
        <v>64</v>
      </c>
      <c r="K8" s="90" t="s">
        <v>92</v>
      </c>
      <c r="L8" s="89" t="s">
        <v>69</v>
      </c>
      <c r="M8" s="89" t="s">
        <v>93</v>
      </c>
      <c r="N8" s="89" t="s">
        <v>94</v>
      </c>
      <c r="O8" s="89" t="s">
        <v>95</v>
      </c>
      <c r="P8" s="91"/>
    </row>
    <row r="9" spans="1:17" ht="72" customHeight="1" x14ac:dyDescent="0.2">
      <c r="A9" s="92">
        <v>1</v>
      </c>
      <c r="B9" s="93" t="s">
        <v>32</v>
      </c>
      <c r="C9" s="94" t="s">
        <v>96</v>
      </c>
      <c r="D9" s="95" t="s">
        <v>97</v>
      </c>
      <c r="E9" s="93">
        <v>3041</v>
      </c>
      <c r="F9" s="96">
        <f>+PPI!H9</f>
        <v>405526576.02999997</v>
      </c>
      <c r="G9" s="96">
        <f>+PPI!J9</f>
        <v>409152321.02999997</v>
      </c>
      <c r="H9" s="96">
        <f>+PPI!L9</f>
        <v>98435.11</v>
      </c>
      <c r="I9" s="93">
        <v>85</v>
      </c>
      <c r="J9" s="93">
        <v>97</v>
      </c>
      <c r="K9" s="97">
        <v>85</v>
      </c>
      <c r="L9" s="98">
        <f>+H9/F9</f>
        <v>2.427340544820865E-4</v>
      </c>
      <c r="M9" s="98">
        <f>+H9/G9</f>
        <v>2.4058304191504885E-4</v>
      </c>
      <c r="N9" s="98">
        <f>+K9/I9</f>
        <v>1</v>
      </c>
      <c r="O9" s="98">
        <f>+K9/J9</f>
        <v>0.87628865979381443</v>
      </c>
      <c r="P9" s="99"/>
    </row>
    <row r="10" spans="1:17" ht="80.25" customHeight="1" x14ac:dyDescent="0.2">
      <c r="A10" s="92">
        <v>2</v>
      </c>
      <c r="B10" s="93" t="s">
        <v>32</v>
      </c>
      <c r="C10" s="94" t="s">
        <v>98</v>
      </c>
      <c r="D10" s="95" t="s">
        <v>99</v>
      </c>
      <c r="E10" s="93">
        <v>3041</v>
      </c>
      <c r="F10" s="96">
        <f>+PPI!H10</f>
        <v>4630499.97</v>
      </c>
      <c r="G10" s="96">
        <f>+PPI!J10</f>
        <v>4630499.97</v>
      </c>
      <c r="H10" s="96">
        <f>+PPI!L10</f>
        <v>0</v>
      </c>
      <c r="I10" s="93">
        <v>7360</v>
      </c>
      <c r="J10" s="93">
        <v>3791</v>
      </c>
      <c r="K10" s="93">
        <v>3791</v>
      </c>
      <c r="L10" s="98">
        <f>+H10/F10</f>
        <v>0</v>
      </c>
      <c r="M10" s="98">
        <f>+H10/G10</f>
        <v>0</v>
      </c>
      <c r="N10" s="98">
        <f>+K10/I10</f>
        <v>0.51508152173913047</v>
      </c>
      <c r="O10" s="98">
        <f>+K10/J10</f>
        <v>1</v>
      </c>
      <c r="P10" s="99"/>
    </row>
    <row r="11" spans="1:17" ht="73.150000000000006" customHeight="1" x14ac:dyDescent="0.2">
      <c r="A11" s="92">
        <v>6</v>
      </c>
      <c r="B11" s="93" t="s">
        <v>78</v>
      </c>
      <c r="C11" s="94" t="s">
        <v>79</v>
      </c>
      <c r="D11" s="95" t="s">
        <v>80</v>
      </c>
      <c r="E11" s="93">
        <v>3041</v>
      </c>
      <c r="F11" s="96">
        <f>+PPI!H11</f>
        <v>571860.35</v>
      </c>
      <c r="G11" s="96">
        <f>+PPI!J11</f>
        <v>571860.35</v>
      </c>
      <c r="H11" s="96">
        <f>+PPI!L11</f>
        <v>0</v>
      </c>
      <c r="I11" s="93">
        <v>6</v>
      </c>
      <c r="J11" s="93">
        <v>6</v>
      </c>
      <c r="K11" s="97">
        <v>6</v>
      </c>
      <c r="L11" s="98">
        <f>+H11/F11</f>
        <v>0</v>
      </c>
      <c r="M11" s="98">
        <f>+H11/G11</f>
        <v>0</v>
      </c>
      <c r="N11" s="98">
        <f>+K11/I11</f>
        <v>1</v>
      </c>
      <c r="O11" s="98">
        <f>+K11/J11</f>
        <v>1</v>
      </c>
      <c r="P11" s="99"/>
    </row>
    <row r="12" spans="1:17" ht="15" customHeight="1" x14ac:dyDescent="0.2">
      <c r="B12" s="84"/>
      <c r="C12" s="100"/>
      <c r="D12" s="101"/>
      <c r="E12" s="84"/>
      <c r="F12" s="102"/>
      <c r="G12" s="102"/>
      <c r="H12" s="102"/>
      <c r="I12" s="84"/>
      <c r="J12" s="84"/>
      <c r="K12" s="84"/>
      <c r="L12" s="103"/>
      <c r="M12" s="103"/>
      <c r="N12" s="103"/>
      <c r="O12" s="103"/>
      <c r="P12" s="103"/>
    </row>
    <row r="13" spans="1:17" ht="15" customHeight="1" x14ac:dyDescent="0.2">
      <c r="B13" s="84" t="s">
        <v>100</v>
      </c>
      <c r="C13" s="84"/>
      <c r="D13" s="84"/>
      <c r="E13" s="84"/>
      <c r="F13" s="85"/>
      <c r="G13" s="85"/>
      <c r="H13" s="85"/>
      <c r="I13" s="84"/>
      <c r="J13" s="84"/>
      <c r="K13" s="86"/>
      <c r="L13" s="84"/>
      <c r="M13" s="84"/>
      <c r="N13" s="84"/>
      <c r="O13" s="84"/>
      <c r="P13" s="103"/>
    </row>
    <row r="14" spans="1:17" ht="15" customHeight="1" x14ac:dyDescent="0.2">
      <c r="B14" s="84"/>
      <c r="C14" s="84"/>
      <c r="D14" s="84"/>
      <c r="E14" s="84"/>
      <c r="F14" s="85"/>
      <c r="G14" s="85"/>
      <c r="H14" s="85"/>
      <c r="I14" s="84"/>
      <c r="J14" s="84"/>
      <c r="K14" s="86"/>
      <c r="L14" s="84"/>
      <c r="M14" s="84"/>
      <c r="N14" s="84"/>
      <c r="O14" s="84"/>
      <c r="P14" s="103"/>
    </row>
    <row r="15" spans="1:17" ht="15" customHeight="1" x14ac:dyDescent="0.2">
      <c r="B15" s="84"/>
      <c r="C15" s="84"/>
      <c r="D15" s="84"/>
      <c r="E15" s="84"/>
      <c r="F15" s="85"/>
      <c r="G15" s="85"/>
      <c r="H15" s="85"/>
      <c r="I15" s="84"/>
      <c r="J15" s="84"/>
      <c r="K15" s="86"/>
      <c r="L15" s="84"/>
      <c r="M15" s="84"/>
      <c r="N15" s="84"/>
      <c r="O15" s="84"/>
      <c r="P15" s="103"/>
    </row>
    <row r="16" spans="1:17" ht="15" customHeight="1" x14ac:dyDescent="0.2">
      <c r="B16" s="84"/>
      <c r="C16" s="84"/>
      <c r="D16" s="84"/>
      <c r="E16" s="84"/>
      <c r="F16" s="85"/>
      <c r="G16" s="85"/>
      <c r="H16" s="85"/>
      <c r="I16" s="84"/>
      <c r="J16" s="84"/>
      <c r="K16" s="86"/>
      <c r="L16" s="84"/>
      <c r="M16" s="84"/>
      <c r="N16" s="84"/>
      <c r="O16" s="84"/>
      <c r="P16" s="103"/>
    </row>
    <row r="17" spans="2:16" ht="15" customHeight="1" x14ac:dyDescent="0.2">
      <c r="B17" s="84"/>
      <c r="C17" s="84"/>
      <c r="D17" s="85"/>
      <c r="E17" s="85"/>
      <c r="F17" s="85"/>
      <c r="G17" s="173" t="s">
        <v>101</v>
      </c>
      <c r="H17" s="173"/>
      <c r="I17" s="173"/>
      <c r="J17" s="84"/>
      <c r="K17" s="104"/>
      <c r="L17" s="104"/>
      <c r="M17" s="104"/>
      <c r="N17" s="84"/>
      <c r="O17" s="84"/>
      <c r="P17" s="103"/>
    </row>
    <row r="18" spans="2:16" ht="15" customHeight="1" x14ac:dyDescent="0.2">
      <c r="B18" s="84"/>
      <c r="C18" s="84"/>
      <c r="D18" s="85"/>
      <c r="E18" s="85"/>
      <c r="F18" s="85"/>
      <c r="G18" s="173" t="s">
        <v>83</v>
      </c>
      <c r="H18" s="173"/>
      <c r="I18" s="173"/>
      <c r="J18" s="84"/>
      <c r="K18" s="104"/>
      <c r="L18" s="104"/>
      <c r="M18" s="104"/>
      <c r="N18" s="84"/>
      <c r="O18" s="84"/>
      <c r="P18" s="103"/>
    </row>
    <row r="19" spans="2:16" ht="15" customHeight="1" x14ac:dyDescent="0.2">
      <c r="B19" s="84"/>
      <c r="C19" s="84"/>
      <c r="D19" s="85"/>
      <c r="E19" s="85"/>
      <c r="F19" s="85"/>
      <c r="G19" s="173" t="s">
        <v>52</v>
      </c>
      <c r="H19" s="173"/>
      <c r="I19" s="173"/>
      <c r="J19" s="84"/>
      <c r="K19" s="104"/>
      <c r="L19" s="104"/>
      <c r="M19" s="104"/>
      <c r="N19" s="84"/>
      <c r="O19" s="84"/>
      <c r="P19" s="103"/>
    </row>
    <row r="20" spans="2:16" ht="15" customHeight="1" x14ac:dyDescent="0.2">
      <c r="B20" s="84"/>
      <c r="C20" s="84"/>
      <c r="D20" s="85"/>
      <c r="E20" s="85"/>
      <c r="F20" s="85"/>
      <c r="G20" s="85"/>
      <c r="H20" s="85"/>
      <c r="I20" s="84"/>
      <c r="J20" s="84"/>
      <c r="K20" s="86"/>
      <c r="L20" s="84"/>
      <c r="M20" s="84"/>
      <c r="N20" s="84"/>
      <c r="O20" s="84"/>
    </row>
    <row r="21" spans="2:16" ht="15" customHeight="1" x14ac:dyDescent="0.2"/>
    <row r="22" spans="2:16" ht="15" customHeight="1" x14ac:dyDescent="0.2"/>
    <row r="23" spans="2:16" ht="15" customHeight="1" x14ac:dyDescent="0.2"/>
    <row r="24" spans="2:16" ht="15" customHeight="1" x14ac:dyDescent="0.2"/>
    <row r="25" spans="2:16" ht="15" customHeight="1" x14ac:dyDescent="0.2"/>
    <row r="26" spans="2:16" ht="15" customHeight="1" x14ac:dyDescent="0.2"/>
    <row r="27" spans="2:16" ht="15" customHeight="1" x14ac:dyDescent="0.2"/>
    <row r="28" spans="2:16" ht="15" customHeight="1" x14ac:dyDescent="0.2"/>
    <row r="29" spans="2:16" ht="15" customHeight="1" x14ac:dyDescent="0.2"/>
    <row r="30" spans="2:16" ht="15" customHeight="1" x14ac:dyDescent="0.2"/>
    <row r="31" spans="2:16" ht="15" customHeight="1" x14ac:dyDescent="0.2"/>
    <row r="32" spans="2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</sheetData>
  <mergeCells count="15">
    <mergeCell ref="B2:O2"/>
    <mergeCell ref="B3:O3"/>
    <mergeCell ref="B4:O4"/>
    <mergeCell ref="B5:O5"/>
    <mergeCell ref="B7:B8"/>
    <mergeCell ref="C7:C8"/>
    <mergeCell ref="D7:D8"/>
    <mergeCell ref="E7:E8"/>
    <mergeCell ref="F7:H7"/>
    <mergeCell ref="I7:K7"/>
    <mergeCell ref="L7:M7"/>
    <mergeCell ref="N7:O7"/>
    <mergeCell ref="G17:I17"/>
    <mergeCell ref="G18:I18"/>
    <mergeCell ref="G19:I19"/>
  </mergeCells>
  <pageMargins left="0.19685039370078741" right="0.19685039370078741" top="1.1811023622047245" bottom="0.62992125984251968" header="0.19685039370078741" footer="0.15748031496062992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PPI GLOBAL</vt:lpstr>
      <vt:lpstr>PPI</vt:lpstr>
      <vt:lpstr>PK 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María de Lourdes Pérez Castañeda</cp:lastModifiedBy>
  <dcterms:created xsi:type="dcterms:W3CDTF">2022-02-09T21:41:27Z</dcterms:created>
  <dcterms:modified xsi:type="dcterms:W3CDTF">2022-02-17T15:10:27Z</dcterms:modified>
</cp:coreProperties>
</file>