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dmvazquez\Desktop\1ER TRIMESTRE 2022\con nombres\"/>
    </mc:Choice>
  </mc:AlternateContent>
  <xr:revisionPtr revIDLastSave="0" documentId="8_{3FEA8AA2-9BD8-4BB9-8A88-FE7FB47E9C19}" xr6:coauthVersionLast="47" xr6:coauthVersionMax="47" xr10:uidLastSave="{00000000-0000-0000-0000-000000000000}"/>
  <bookViews>
    <workbookView xWindow="-120" yWindow="-120" windowWidth="24240" windowHeight="13140" xr2:uid="{65176085-C755-4E68-8AAC-6482705BDA59}"/>
  </bookViews>
  <sheets>
    <sheet name="Notas PE " sheetId="1"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'Notas PE '!$B$3:$K$648</definedName>
    <definedName name="A" localSheetId="0">[1]ECABR!#REF!</definedName>
    <definedName name="A">[1]ECABR!#REF!</definedName>
    <definedName name="A_impresión_IM" localSheetId="0">[1]ECABR!#REF!</definedName>
    <definedName name="A_impresión_IM">[1]ECABR!#REF!</definedName>
    <definedName name="abc" localSheetId="0">[2]TOTAL!#REF!</definedName>
    <definedName name="abc">[2]TOTAL!#REF!</definedName>
    <definedName name="Abr" localSheetId="0">#REF!</definedName>
    <definedName name="Abr">#REF!</definedName>
    <definedName name="_xlnm.Extract" localSheetId="0">[5]EGRESOS!#REF!</definedName>
    <definedName name="_xlnm.Extract">[5]EGRESOS!#REF!</definedName>
    <definedName name="B" localSheetId="0">[5]EGRESOS!#REF!</definedName>
    <definedName name="B">[5]EGRESOS!#REF!</definedName>
    <definedName name="BASE" localSheetId="0">#REF!</definedName>
    <definedName name="BASE">#REF!</definedName>
    <definedName name="_xlnm.Database" localSheetId="0">[6]REPORTO!#REF!</definedName>
    <definedName name="_xlnm.Database">[6]REPORTO!#REF!</definedName>
    <definedName name="CAS">[5]EGRESOS!#REF!</definedName>
    <definedName name="cba" localSheetId="0">[2]TOTAL!#REF!</definedName>
    <definedName name="cba">[2]TOTAL!#REF!</definedName>
    <definedName name="ELOY" localSheetId="0">#REF!</definedName>
    <definedName name="ELOY">#REF!</definedName>
    <definedName name="Ene" localSheetId="0">#REF!</definedName>
    <definedName name="Ene">#REF!</definedName>
    <definedName name="Feb" localSheetId="0">#REF!</definedName>
    <definedName name="Feb">#REF!</definedName>
    <definedName name="Fecha" localSheetId="0">#REF!</definedName>
    <definedName name="Fecha">#REF!</definedName>
    <definedName name="HF">[7]T1705HF!$B$20:$B$20</definedName>
    <definedName name="ju" localSheetId="0">[6]REPORTO!#REF!</definedName>
    <definedName name="ju">[6]REPORTO!#REF!</definedName>
    <definedName name="Jul" localSheetId="0">#REF!</definedName>
    <definedName name="Jul">#REF!</definedName>
    <definedName name="Jun" localSheetId="0">#REF!</definedName>
    <definedName name="Jun">#REF!</definedName>
    <definedName name="mao" localSheetId="0">[1]ECABR!#REF!</definedName>
    <definedName name="mao">[1]ECABR!#REF!</definedName>
    <definedName name="Mar" localSheetId="0">#REF!</definedName>
    <definedName name="Mar">#REF!</definedName>
    <definedName name="May" localSheetId="0">#REF!</definedName>
    <definedName name="May">#REF!</definedName>
    <definedName name="N" localSheetId="0">#REF!</definedName>
    <definedName name="N">#REF!</definedName>
    <definedName name="NOTAS" localSheetId="0">[1]ECABR!#REF!</definedName>
    <definedName name="NOTAS">[1]ECABR!#REF!</definedName>
    <definedName name="REPORTO" localSheetId="0">#REF!</definedName>
    <definedName name="REPORTO">#REF!</definedName>
    <definedName name="TCAIE">[8]CH1902!$B$20:$B$20</definedName>
    <definedName name="TCFEEIS" localSheetId="0">#REF!</definedName>
    <definedName name="TCFEEIS">#REF!</definedName>
    <definedName name="_xlnm.Print_Titles" localSheetId="0">'Notas PE '!$3:$6</definedName>
    <definedName name="TRASP" localSheetId="0">#REF!</definedName>
    <definedName name="TRASP">#REF!</definedName>
    <definedName name="U" localSheetId="0">#REF!</definedName>
    <definedName name="U">#REF!</definedName>
    <definedName name="x" localSheetId="0">#REF!</definedName>
    <definedName name="x">#REF!</definedName>
    <definedName name="YAO" localSheetId="0">#REF!</definedName>
    <definedName name="YA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633" i="1" l="1"/>
  <c r="K633" i="1"/>
  <c r="J633" i="1"/>
  <c r="K596" i="1"/>
  <c r="O596" i="1" s="1"/>
  <c r="K588" i="1"/>
  <c r="O588" i="1" s="1"/>
  <c r="O579" i="1"/>
  <c r="O574" i="1"/>
  <c r="O570" i="1"/>
  <c r="O569" i="1"/>
  <c r="K566" i="1"/>
  <c r="P565" i="1"/>
  <c r="K556" i="1"/>
  <c r="K549" i="1"/>
  <c r="K560" i="1" s="1"/>
  <c r="O560" i="1" s="1"/>
  <c r="O548" i="1"/>
  <c r="K532" i="1"/>
  <c r="J532" i="1"/>
  <c r="K531" i="1"/>
  <c r="J531" i="1"/>
  <c r="K525" i="1"/>
  <c r="J525" i="1"/>
  <c r="K523" i="1"/>
  <c r="K522" i="1" s="1"/>
  <c r="J523" i="1"/>
  <c r="J522" i="1" s="1"/>
  <c r="J474" i="1" s="1"/>
  <c r="K510" i="1"/>
  <c r="J510" i="1"/>
  <c r="K508" i="1"/>
  <c r="J508" i="1"/>
  <c r="K506" i="1"/>
  <c r="J506" i="1"/>
  <c r="K500" i="1"/>
  <c r="J500" i="1"/>
  <c r="K497" i="1"/>
  <c r="J497" i="1"/>
  <c r="K488" i="1"/>
  <c r="K487" i="1" s="1"/>
  <c r="J488" i="1"/>
  <c r="J487" i="1"/>
  <c r="K484" i="1"/>
  <c r="J484" i="1"/>
  <c r="K482" i="1"/>
  <c r="J482" i="1"/>
  <c r="K480" i="1"/>
  <c r="J480" i="1"/>
  <c r="K478" i="1"/>
  <c r="J478" i="1"/>
  <c r="K476" i="1"/>
  <c r="K475" i="1" s="1"/>
  <c r="J476" i="1"/>
  <c r="J475" i="1"/>
  <c r="K445" i="1"/>
  <c r="K468" i="1" s="1"/>
  <c r="K440" i="1"/>
  <c r="O440" i="1" s="1"/>
  <c r="J440" i="1"/>
  <c r="K424" i="1"/>
  <c r="K427" i="1" s="1"/>
  <c r="O427" i="1" s="1"/>
  <c r="K420" i="1"/>
  <c r="K415" i="1"/>
  <c r="K401" i="1"/>
  <c r="K400" i="1"/>
  <c r="K390" i="1"/>
  <c r="K388" i="1"/>
  <c r="K386" i="1"/>
  <c r="K380" i="1"/>
  <c r="K377" i="1"/>
  <c r="K368" i="1"/>
  <c r="K367" i="1" s="1"/>
  <c r="K362" i="1"/>
  <c r="K360" i="1"/>
  <c r="K357" i="1"/>
  <c r="K354" i="1"/>
  <c r="K351" i="1"/>
  <c r="K350" i="1" s="1"/>
  <c r="K347" i="1"/>
  <c r="K344" i="1"/>
  <c r="K341" i="1"/>
  <c r="K340" i="1" s="1"/>
  <c r="K337" i="1"/>
  <c r="K331" i="1"/>
  <c r="K326" i="1"/>
  <c r="K323" i="1"/>
  <c r="K319" i="1"/>
  <c r="K314" i="1"/>
  <c r="K311" i="1"/>
  <c r="K308" i="1"/>
  <c r="K305" i="1"/>
  <c r="K304" i="1" s="1"/>
  <c r="K294" i="1"/>
  <c r="K282" i="1"/>
  <c r="K275" i="1"/>
  <c r="K274" i="1" s="1"/>
  <c r="K261" i="1"/>
  <c r="K259" i="1"/>
  <c r="K257" i="1"/>
  <c r="K251" i="1"/>
  <c r="K247" i="1" s="1"/>
  <c r="O247" i="1" s="1"/>
  <c r="K248" i="1"/>
  <c r="O238" i="1"/>
  <c r="K238" i="1"/>
  <c r="K232" i="1"/>
  <c r="K231" i="1" s="1"/>
  <c r="K218" i="1"/>
  <c r="K206" i="1"/>
  <c r="K203" i="1"/>
  <c r="K197" i="1"/>
  <c r="K194" i="1"/>
  <c r="K188" i="1"/>
  <c r="K176" i="1"/>
  <c r="K175" i="1" s="1"/>
  <c r="O175" i="1" s="1"/>
  <c r="K153" i="1"/>
  <c r="O146" i="1"/>
  <c r="K146" i="1"/>
  <c r="K138" i="1"/>
  <c r="K128" i="1"/>
  <c r="O128" i="1" s="1"/>
  <c r="K109" i="1"/>
  <c r="O109" i="1" s="1"/>
  <c r="M95" i="1"/>
  <c r="K88" i="1"/>
  <c r="K71" i="1"/>
  <c r="O71" i="1" s="1"/>
  <c r="K63" i="1"/>
  <c r="K95" i="1" s="1"/>
  <c r="O95" i="1" s="1"/>
  <c r="K47" i="1"/>
  <c r="M46" i="1"/>
  <c r="M47" i="1" s="1"/>
  <c r="M31" i="1"/>
  <c r="M25" i="1"/>
  <c r="K20" i="1"/>
  <c r="O20" i="1" s="1"/>
  <c r="K273" i="1" l="1"/>
  <c r="O273" i="1" s="1"/>
  <c r="O274" i="1"/>
  <c r="K474" i="1"/>
  <c r="K542" i="1" s="1"/>
  <c r="O47" i="1"/>
  <c r="O474" i="1"/>
  <c r="J542" i="1"/>
  <c r="O63" i="1"/>
</calcChain>
</file>

<file path=xl/sharedStrings.xml><?xml version="1.0" encoding="utf-8"?>
<sst xmlns="http://schemas.openxmlformats.org/spreadsheetml/2006/main" count="681" uniqueCount="496">
  <si>
    <t>Instituto de Infraestructura Fisica Educativa  de Guanajuato</t>
  </si>
  <si>
    <t>Notas a los Estados Financieros</t>
  </si>
  <si>
    <t>Al 31 de  Marzo  de 2022</t>
  </si>
  <si>
    <t>(Cifras en Pesos)</t>
  </si>
  <si>
    <t>b) Notas de Desglose</t>
  </si>
  <si>
    <t>COMPROBACIÓN</t>
  </si>
  <si>
    <t>I) Notas al Estado de Situación Financiera</t>
  </si>
  <si>
    <t>Activo</t>
  </si>
  <si>
    <t>Efectivo y equivalentes</t>
  </si>
  <si>
    <t>Cuenta</t>
  </si>
  <si>
    <t>Nombre de la Cuenta</t>
  </si>
  <si>
    <t>Importe</t>
  </si>
  <si>
    <t>Efectivo</t>
  </si>
  <si>
    <t>Bancos/Tesorería</t>
  </si>
  <si>
    <t>Bancos/Dependencias</t>
  </si>
  <si>
    <t>Inversiones Temporales (Hasta 3 meses)</t>
  </si>
  <si>
    <t>Fondos con Afectación Específica</t>
  </si>
  <si>
    <t>Depósitos de fondos de terceres en garantía y/o Administración</t>
  </si>
  <si>
    <t>Otros Efectivos y Equivalentes</t>
  </si>
  <si>
    <t>Total de Efectivo y Equivalentes</t>
  </si>
  <si>
    <t>ESF</t>
  </si>
  <si>
    <t>Derechos a recibir efectivo y equivalentes y bienes o servicios a recibir</t>
  </si>
  <si>
    <t>Inversiones Financieras de Corto Plazo</t>
  </si>
  <si>
    <t>Cuentas por cobrar a corto plazo</t>
  </si>
  <si>
    <t>Deudores diversos por cobrar a corto plazo</t>
  </si>
  <si>
    <t>Ingresos por recuperar a corto plazo</t>
  </si>
  <si>
    <t>Deudores por Anticipos de la Tesorería a Corto Plazo</t>
  </si>
  <si>
    <t>Prestamos otorgados a corto plazo</t>
  </si>
  <si>
    <t>Otros Derechos a Recibir Efectivo o Equivalentes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</si>
  <si>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</si>
  <si>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</si>
  <si>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</si>
  <si>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</si>
  <si>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</si>
  <si>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</si>
  <si>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</si>
  <si>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</si>
  <si>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</si>
  <si>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</si>
  <si>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</si>
  <si>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Almacenes</t>
  </si>
  <si>
    <t>Almacén de Materiales y Suministros de Consumo</t>
  </si>
  <si>
    <t>Inversiones a Largo Plazo</t>
  </si>
  <si>
    <t>Deudores diversos a largo plazo</t>
  </si>
  <si>
    <t>Prestamos otorgados a largo plazo</t>
  </si>
  <si>
    <t>Total</t>
  </si>
  <si>
    <t>Bienes disponibles para su consumo (Inventarios)</t>
  </si>
  <si>
    <t>El poder ejecutivo del Estado, no reporta saldo en las cuentas de inventarios</t>
  </si>
  <si>
    <t>Inversiones financieras</t>
  </si>
  <si>
    <t>Títulos y valores a largo plazo</t>
  </si>
  <si>
    <t>Fideicomisos, Mandatos y Contratos análogos</t>
  </si>
  <si>
    <t>Participaciones y aportaciones de capital</t>
  </si>
  <si>
    <t>Bienes muebles, inmuebles e intangibles</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</si>
  <si>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</si>
  <si>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</si>
  <si>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</si>
  <si>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</si>
  <si>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</si>
  <si>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</si>
  <si>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</si>
  <si>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</si>
  <si>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</si>
  <si>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</si>
  <si>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</si>
  <si>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</si>
  <si>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</si>
  <si>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</si>
  <si>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</si>
  <si>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</si>
  <si>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</si>
  <si>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Activos Intangibles</t>
  </si>
  <si>
    <t>Software</t>
  </si>
  <si>
    <t>Patentes, Marcas y Derechos</t>
  </si>
  <si>
    <t>Concesiones y Franquicias</t>
  </si>
  <si>
    <t>Licencias</t>
  </si>
  <si>
    <t>Otros Activos Intangibles</t>
  </si>
  <si>
    <t>Depreciación acumulada de bienes muebles</t>
  </si>
  <si>
    <t>Amortización acumulada de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</si>
  <si>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</si>
  <si>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</si>
  <si>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</si>
  <si>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</si>
  <si>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</si>
  <si>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</si>
  <si>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</si>
  <si>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Estimaciones y Deterioros</t>
  </si>
  <si>
    <t>Estimación por Pérdida o Deterioro de Activos Circulantes</t>
  </si>
  <si>
    <t>Estimaciones para Cuentas Incobrables por Derechos a Recibir Efectivo o Equivalentes</t>
  </si>
  <si>
    <t>Estimación por Deterioro de Inventarios</t>
  </si>
  <si>
    <t xml:space="preserve">ESF-11 OTROS ACTIVOS </t>
  </si>
  <si>
    <t>Otros Activos Circulantes</t>
  </si>
  <si>
    <t>Valores en Garantía</t>
  </si>
  <si>
    <t>Bienes en Garantía (excluye depósitos de fondos</t>
  </si>
  <si>
    <t>Bienes Derivados de Embargos, Decomisos, Aseguramientos y Dación en Pago</t>
  </si>
  <si>
    <t>Adquisición con Fondos de Terceros</t>
  </si>
  <si>
    <t>Otros Activos no Circulantes</t>
  </si>
  <si>
    <t>Bienes en Concesión</t>
  </si>
  <si>
    <t>Bienes en Arrendamiento Financiero</t>
  </si>
  <si>
    <t>Bienes en Comodato</t>
  </si>
  <si>
    <t>Pasivo</t>
  </si>
  <si>
    <t>Cuentas por pagar a Corto Plazo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</si>
  <si>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</si>
  <si>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</si>
  <si>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</si>
  <si>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</si>
  <si>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</si>
  <si>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</si>
  <si>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</si>
  <si>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</si>
  <si>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</si>
  <si>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</si>
  <si>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</si>
  <si>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</si>
  <si>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</si>
  <si>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</si>
  <si>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 xml:space="preserve"> Fondos y Bienes de Terceros</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</si>
  <si>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</si>
  <si>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</si>
  <si>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</si>
  <si>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</si>
  <si>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</si>
  <si>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</si>
  <si>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</si>
  <si>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</si>
  <si>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</si>
  <si>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</si>
  <si>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</si>
  <si>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</si>
  <si>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</si>
  <si>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</si>
  <si>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Circulantes</t>
  </si>
  <si>
    <t>Otros Pasivos Diferidos a Corto Plazo</t>
  </si>
  <si>
    <t>Pasivos Diferidos a Largo Plazo</t>
  </si>
  <si>
    <t>Créditos Diferidos a Largo Plazo</t>
  </si>
  <si>
    <t>Intereses Cobrados por Adelantado a Largo Plazo</t>
  </si>
  <si>
    <t>Otros Pasivos Diferidos a Largo Plazo</t>
  </si>
  <si>
    <t>II) Notas al Estado de Actividades</t>
  </si>
  <si>
    <t xml:space="preserve">Ingreso </t>
  </si>
  <si>
    <t>Ingresos de Gestión</t>
  </si>
  <si>
    <t>Parcial</t>
  </si>
  <si>
    <t>INGRESOS DE GESTION</t>
  </si>
  <si>
    <t>EA</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</si>
  <si>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</si>
  <si>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</si>
  <si>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</si>
  <si>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</si>
  <si>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</si>
  <si>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</si>
  <si>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</si>
  <si>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t>
  </si>
  <si>
    <t>Impuestos no Comprendidos en la Ley de Ingresos Vigente, Causados en Ejercicios Fiscales Anteriores Pendientes de Liquidación o Pago</t>
  </si>
  <si>
    <t>Otros Impuestos</t>
  </si>
  <si>
    <t>Cuotas y Aportaciones de Seguridad Social</t>
  </si>
  <si>
    <t>Aportaciones para Fondos de Vivienda</t>
  </si>
  <si>
    <t>Cuotas para la Seguridad Social</t>
  </si>
  <si>
    <t>Cuotas de Ahorro para el Retiro</t>
  </si>
  <si>
    <t>Accesorios de Cuotas y Aportaciones de Seguridad Social</t>
  </si>
  <si>
    <t>Otras Cuotas y Aportaciones para la Seguridad Social</t>
  </si>
  <si>
    <t>Contribuciones de Mejoras</t>
  </si>
  <si>
    <t>Contribuciones de Mejoras por Obras Públicas</t>
  </si>
  <si>
    <t>Contribuciones de Mejoras no Comprendidas en la Ley de Ingresos Vigente, Causadas en Ejercicios Fiscales Anteriores Pendientes de Liquidación o Pago</t>
  </si>
  <si>
    <t>Derechos</t>
  </si>
  <si>
    <t>Derechos por el Uso, Goce, Aprovechamiento o Explotación de Bienes del Dominio Público</t>
  </si>
  <si>
    <t>Derechos por Prestación de Servicios</t>
  </si>
  <si>
    <t>Derechos no Comprendidos en la Ley de Ingresos Vigente, Causados en Ejercicios Fiscales Anteriores Pendientes de Liquidación o Pago</t>
  </si>
  <si>
    <t>Otros Derechos</t>
  </si>
  <si>
    <t>Productos</t>
  </si>
  <si>
    <t>Productos Derivados del Uso y Aprovechamiento de Bienes No Sujetos a Régimen de Dominio Público</t>
  </si>
  <si>
    <t>Productos no Comprendidos en la Ley de Ingresos Vigente, Causados en Ejercicios Fiscales Anteriores Pendientes de Liquidación o Pago</t>
  </si>
  <si>
    <t>Aprovechamientos</t>
  </si>
  <si>
    <t>Incentivos Derivados de la Colaboración Fiscal</t>
  </si>
  <si>
    <t>Multas</t>
  </si>
  <si>
    <t>Indemnizaciones</t>
  </si>
  <si>
    <t>Reintegros</t>
  </si>
  <si>
    <t>Aprovechamientos Provenientes de Obras Públicas</t>
  </si>
  <si>
    <t>Aprovechamientos no Comprendidos en la Ley de Ingresos Vigente, Causados en Ejercicios Fiscales Anteriores Pendientes de Liquidación o Pago</t>
  </si>
  <si>
    <t>Otros Aprovechamientos</t>
  </si>
  <si>
    <t>Ingresos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</si>
  <si>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</si>
  <si>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</si>
  <si>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</si>
  <si>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</si>
  <si>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</si>
  <si>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</si>
  <si>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</si>
  <si>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</si>
  <si>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</si>
  <si>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</si>
  <si>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</si>
  <si>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Participaciones</t>
  </si>
  <si>
    <t>Aportaciones</t>
  </si>
  <si>
    <t>Convenios</t>
  </si>
  <si>
    <t>Incentivos derivados de la Colaboración Fiscal</t>
  </si>
  <si>
    <t>Fondos Distintos de Aportaciones</t>
  </si>
  <si>
    <t>Transferencias, Asignaciones, Subsidios y Otras ayudas</t>
  </si>
  <si>
    <t>Transferencias Internas y Asignaciones del Sector Público</t>
  </si>
  <si>
    <t>Subsidios y Subvenciones</t>
  </si>
  <si>
    <t>Pensiones y Jubilaciones</t>
  </si>
  <si>
    <t>Transferencias del Fondo Mexicano del Petróleo para la Estabilización y el Desarrollo</t>
  </si>
  <si>
    <t>Otros Ingresos y Benenficios</t>
  </si>
  <si>
    <t>OTROS INGRESOS Y BENEFICIOS</t>
  </si>
  <si>
    <t>Ingresos Financieros</t>
  </si>
  <si>
    <t>Intereses Ganados de Títulos, Valores y demás Instrumentos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</si>
  <si>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</si>
  <si>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</si>
  <si>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</si>
  <si>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</si>
  <si>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</si>
  <si>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</si>
  <si>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</si>
  <si>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</si>
  <si>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</si>
  <si>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</si>
  <si>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</si>
  <si>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por Tipo de Cambio a Favor</t>
  </si>
  <si>
    <t>Diferencias de Cotizaciones a Favor en Valores Negociables</t>
  </si>
  <si>
    <t>Resultado por Posición Monetaria</t>
  </si>
  <si>
    <t>Utilidades por Participación Patrimonial</t>
  </si>
  <si>
    <t>Diferencias por Reestructuración de Deuda Pública a Favor</t>
  </si>
  <si>
    <t>Gastos</t>
  </si>
  <si>
    <t>Gastos y otras pérdidas</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</si>
  <si>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</si>
  <si>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</si>
  <si>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</si>
  <si>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</si>
  <si>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</si>
  <si>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</si>
  <si>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</si>
  <si>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</si>
  <si>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</si>
  <si>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</si>
  <si>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</si>
  <si>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</si>
  <si>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</si>
  <si>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</si>
  <si>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</si>
  <si>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</si>
  <si>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</si>
  <si>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</si>
  <si>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</si>
  <si>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</si>
  <si>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</si>
  <si>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</si>
  <si>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</si>
  <si>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</si>
  <si>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</si>
  <si>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</si>
  <si>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</si>
  <si>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</si>
  <si>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</si>
  <si>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</si>
  <si>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</si>
  <si>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</si>
  <si>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</si>
  <si>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</si>
  <si>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</si>
  <si>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</si>
  <si>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</si>
  <si>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</si>
  <si>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</si>
  <si>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</si>
  <si>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</si>
  <si>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</si>
  <si>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</si>
  <si>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</si>
  <si>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</si>
  <si>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</si>
  <si>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</si>
  <si>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</si>
  <si>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</si>
  <si>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</si>
  <si>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</si>
  <si>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</si>
  <si>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</si>
  <si>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</si>
  <si>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</si>
  <si>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</si>
  <si>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 xml:space="preserve"> </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</si>
  <si>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</si>
  <si>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</si>
  <si>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</si>
  <si>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</si>
  <si>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</si>
  <si>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</si>
  <si>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</si>
  <si>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</si>
  <si>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</si>
  <si>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</si>
  <si>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</si>
  <si>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</si>
  <si>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</si>
  <si>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</si>
  <si>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</si>
  <si>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</si>
  <si>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</si>
  <si>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</si>
  <si>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</si>
  <si>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</si>
  <si>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</si>
  <si>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</si>
  <si>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</si>
  <si>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</si>
  <si>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</si>
  <si>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</si>
  <si>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</si>
  <si>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</si>
  <si>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</si>
  <si>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</si>
  <si>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</si>
  <si>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</si>
  <si>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</si>
  <si>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</si>
  <si>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Disminución de Bienes por pérdida, obsolescencia y deterioro</t>
  </si>
  <si>
    <t>Provisiones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</si>
  <si>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</si>
  <si>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</si>
  <si>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</si>
  <si>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</si>
  <si>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</si>
  <si>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</si>
  <si>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</si>
  <si>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</si>
  <si>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</si>
  <si>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</si>
  <si>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</si>
  <si>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</si>
  <si>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</si>
  <si>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</si>
  <si>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por Tipo de Cambio Negativas</t>
  </si>
  <si>
    <t>Diferencias de Cotizaciones Negativas en Valores Negociables</t>
  </si>
  <si>
    <t>Pérdidas por Participación Patrimonial</t>
  </si>
  <si>
    <t>Diferencias por Reestructuración de Deuda Pública Negativas</t>
  </si>
  <si>
    <t>Otros Gastos Varios</t>
  </si>
  <si>
    <t>INVERSIÓN PÚBLICA</t>
  </si>
  <si>
    <t>Inversión Pública no Capitalizable</t>
  </si>
  <si>
    <t>Construcción en Bienes no Capitalizable</t>
  </si>
  <si>
    <t>III) Notas al Estado de Variación en la Hacienda Pública</t>
  </si>
  <si>
    <t>VHP-01</t>
  </si>
  <si>
    <t>Hacienda Pública/Patrimonio Contribuido</t>
  </si>
  <si>
    <t>Donaciones de Capital</t>
  </si>
  <si>
    <t>Actualizaciones de la Hacienda Pública/Patrimonio</t>
  </si>
  <si>
    <t>VHP-02</t>
  </si>
  <si>
    <t>Hacienda Pública/Patrimonio Generado</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</si>
  <si>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</si>
  <si>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</si>
  <si>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</si>
  <si>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</si>
  <si>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</si>
  <si>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</si>
  <si>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</si>
  <si>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</si>
  <si>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</si>
  <si>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</si>
  <si>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</si>
  <si>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</si>
  <si>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</si>
  <si>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</si>
  <si>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EVHP</t>
  </si>
  <si>
    <t>IV) Notas al Estado de Flujos de Efectivo</t>
  </si>
  <si>
    <t>Flujo de efectivo</t>
  </si>
  <si>
    <t>Al 31 de DICIEMBRE</t>
  </si>
  <si>
    <t>Bancos/Dependencias y otros</t>
  </si>
  <si>
    <t>Depósitos de Fondos de Terceros en Garantía y/o Administración</t>
  </si>
  <si>
    <t>Adquisición bienes muebles e inmuebles</t>
  </si>
  <si>
    <t>Adquisición</t>
  </si>
  <si>
    <t>Bienes Inmuebles, Infraestructura y Construcciones en Proceso</t>
  </si>
  <si>
    <t>Edificios No Habitacionales</t>
  </si>
  <si>
    <t>Bienes Muebles</t>
  </si>
  <si>
    <t>, Otros Equipos y Herramientas</t>
  </si>
  <si>
    <t>Total de Aplicación de efectivo por Actividades de Inversión</t>
  </si>
  <si>
    <t>Conciliación del flujo de efectivo</t>
  </si>
  <si>
    <t>Saldo Inicial</t>
  </si>
  <si>
    <t xml:space="preserve">Saldo Final </t>
  </si>
  <si>
    <t>Resultados del Ejercicio Ahorro/Desahorro</t>
  </si>
  <si>
    <t>(+) Movimientos de partidas (o rubros) que no afectan al efectivo</t>
  </si>
  <si>
    <t>Intereses de la deuda pública</t>
  </si>
  <si>
    <t>Comisiones de la deuda pública</t>
  </si>
  <si>
    <t>Gastos de la deuda pública</t>
  </si>
  <si>
    <t>Costo por coberturas</t>
  </si>
  <si>
    <t>Apoyos financieros</t>
  </si>
  <si>
    <t>Diferencias por Tipo de Cambio Negativas en Efectivo y Equivalentes</t>
  </si>
  <si>
    <t>Incremento en Cuentas por Pagar de Operación</t>
  </si>
  <si>
    <t>Provisiones capítulo 1000</t>
  </si>
  <si>
    <t>Provisiones capítulo 2000</t>
  </si>
  <si>
    <t>Provisiones capítulo 3000</t>
  </si>
  <si>
    <t>Provisiones capítulo 4000</t>
  </si>
  <si>
    <t>Provisiones capítulo 8000</t>
  </si>
  <si>
    <t>(-) Movimientos de partidas (o rubros) que afectan al efectivo</t>
  </si>
  <si>
    <t>Incremento en Cuentas por Cobrar de Operación</t>
  </si>
  <si>
    <t>Ingresos por recuperar CRI 10</t>
  </si>
  <si>
    <t>Ingresos por recuperar CRI 20</t>
  </si>
  <si>
    <t>Ingresos por recuperar CRI 30</t>
  </si>
  <si>
    <t>Ingresos por recuperar CRI 40</t>
  </si>
  <si>
    <t>Ingresos por recuperar CRI 50</t>
  </si>
  <si>
    <t>Ingresos por recuperar CRI 60</t>
  </si>
  <si>
    <t>Cuentas por cobrar CRI 70</t>
  </si>
  <si>
    <t>Cuentas por cobrar CRI 80</t>
  </si>
  <si>
    <t>Cuentas por cobrar CRI 90</t>
  </si>
  <si>
    <t>= Flujos de Efectivo Netos de las Actividades de Operación</t>
  </si>
  <si>
    <t>Conciliación entre los ingresos presupuestarios y contables</t>
  </si>
  <si>
    <t>Nombre</t>
  </si>
  <si>
    <t>1. Total de Ingresos Presupuestarios</t>
  </si>
  <si>
    <t>EAI DEVENGADO</t>
  </si>
  <si>
    <t>2. Más Ingresos Contables No Presupuestarios</t>
  </si>
  <si>
    <t>Incremento por Variación de inventarios</t>
  </si>
  <si>
    <t>Otros Ingresos Contables No Presupuestarios</t>
  </si>
  <si>
    <t>3. Menos ingresos presupuestarios no contables</t>
  </si>
  <si>
    <t>Aprovechamientos Patrimoniales</t>
  </si>
  <si>
    <t>Ingresos Derivados de Financiamientos</t>
  </si>
  <si>
    <t>Otros Ingresos Presupuestarios No Contables</t>
  </si>
  <si>
    <t>devengado</t>
  </si>
  <si>
    <t>4. Ingresos Contables (4 = 1 + 2 - 3)</t>
  </si>
  <si>
    <t>Conciliación entre los egresos presupuestarios y los gastos contables</t>
  </si>
  <si>
    <t>1. Total de Egresos Presupuestarios</t>
  </si>
  <si>
    <t xml:space="preserve">ES EL TOTAL DEL DEVENGADO EN Cadmon </t>
  </si>
  <si>
    <t>2. Menos Egresos Presupuestarios No Contables</t>
  </si>
  <si>
    <t>EAEPE</t>
  </si>
  <si>
    <t>2.10</t>
  </si>
  <si>
    <t>Bienes Inmuebles</t>
  </si>
  <si>
    <t>2.11</t>
  </si>
  <si>
    <t>2.12</t>
  </si>
  <si>
    <t>Obra Pública en Bienes de Dominio Público</t>
  </si>
  <si>
    <t>2.13</t>
  </si>
  <si>
    <t>Obra Pública en Bienes Propios</t>
  </si>
  <si>
    <t>2.14</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</si>
  <si>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</si>
  <si>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</si>
  <si>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</si>
  <si>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</si>
  <si>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</si>
  <si>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</si>
  <si>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</si>
  <si>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</si>
  <si>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</si>
  <si>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</si>
  <si>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</si>
  <si>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</si>
  <si>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</si>
  <si>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</si>
  <si>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</si>
  <si>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</si>
  <si>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Aumento por insuficiencia de Estimaciones por Pérdida o Deterioro u Obsolescencia</t>
  </si>
  <si>
    <t>Aumento por insuficiencia de Provisiones</t>
  </si>
  <si>
    <t>Otros Gastos Contables No Presupuestarios</t>
  </si>
  <si>
    <t>4. Total de Gasto Contable (4 = 1 - 2 + 3)</t>
  </si>
  <si>
    <t>c) Notas de memoria (Cuentas de Orden)</t>
  </si>
  <si>
    <t>Avales y garantías</t>
  </si>
  <si>
    <t>Cargos del Período</t>
  </si>
  <si>
    <t>Abonos del Período</t>
  </si>
  <si>
    <t>CUENTAS DE ORDEN CONTABLES</t>
  </si>
  <si>
    <t>Valores en Custodia</t>
  </si>
  <si>
    <t>Custodia de Valores</t>
  </si>
  <si>
    <t>Instrumentos de Crédito Prestados a Formadores de Mercado</t>
  </si>
  <si>
    <t>Préstamo de Instrumentos de Crédito a Formadores de Mercado y su Garantía</t>
  </si>
  <si>
    <t>Instrumentos de Crédito Recibidos en Garantía de los Formadores de Mercado</t>
  </si>
  <si>
    <t>Garantía de Créditos Recibidos de los Formadores de Mercado</t>
  </si>
  <si>
    <t>Autorización para la Emisión de Bonos, Títulos y Valores de la Deuda Pública Interna</t>
  </si>
  <si>
    <t>Autorización para la Emisión de Bonos, Títulos y Valores de la Deuda Pública Externa</t>
  </si>
  <si>
    <t>Emisiones Autorizadas de la Deuda Pública Interna y Externa</t>
  </si>
  <si>
    <t>Suscripción de Contratos de Préstamos y Otras Obligaciones de la Deuda Pública Interna</t>
  </si>
  <si>
    <t>Suscripción de Contratos de Préstamos y Otras Obligaciones de la Deuda Pública Externa</t>
  </si>
  <si>
    <t>Contratos de Préstamos y Otras Obligaciones de la Deuda Pública Interna y Externa</t>
  </si>
  <si>
    <t>Avales Autorizados</t>
  </si>
  <si>
    <t>Avales Firmados</t>
  </si>
  <si>
    <t>Fianzas y Garantías Recibidas por Deudas a Cobrar</t>
  </si>
  <si>
    <t>Fianzas y Garantías Recibidas</t>
  </si>
  <si>
    <t>Fianzas Otorgadas para Respaldar Obligaciones no Fiscales del Gobierno</t>
  </si>
  <si>
    <t>Fianzas Otorgadas del Gobierno para Respaldar Obligaciones no Fiscales</t>
  </si>
  <si>
    <t>Demandas Judicial en Proceso de Resolución</t>
  </si>
  <si>
    <t>Resolución de Demandas en Proceso Judicial</t>
  </si>
  <si>
    <t>Contratos para Inversión Mediante Proyectos para Prestación de Servicios (PPS) y Similares</t>
  </si>
  <si>
    <t>Inversión Pública Contratada Mediante Proyectos para Prestación de Servicios (PPS) y Similares</t>
  </si>
  <si>
    <t>Bienes Bajo Contrato en Concesión</t>
  </si>
  <si>
    <t>Contrato de Concesión por Bienes</t>
  </si>
  <si>
    <t>Bienes Bajo Contrato en Comodato</t>
  </si>
  <si>
    <t>Contrato de Comodato por Bienes</t>
  </si>
  <si>
    <t>Compra de Divisas</t>
  </si>
  <si>
    <t>Divisas por Compra (Acreedora</t>
  </si>
  <si>
    <t>Crédito Simple Disponible 2020</t>
  </si>
  <si>
    <t>Disposición de Crédito Simple 2020</t>
  </si>
  <si>
    <t>CUENTAS DE ORDEN PRESUPUESTARIAS</t>
  </si>
  <si>
    <t>Ley de Ingresos Estimada</t>
  </si>
  <si>
    <t>Ley de Ingresos por Ejecutar</t>
  </si>
  <si>
    <t>Modificaciones a la Ley de Ingresos Estimada</t>
  </si>
  <si>
    <t>Ley de Ingresos Devengada</t>
  </si>
  <si>
    <t>Ley de Ingresos Recaudada</t>
  </si>
  <si>
    <t>Presupuesto de Egresos Aprobado</t>
  </si>
  <si>
    <t>Presupuesto de Egresos por Ejercer</t>
  </si>
  <si>
    <t>Modificaciones al Presupuesto de Egresos Aprobado</t>
  </si>
  <si>
    <t>Presupuesto de Egresos Comprometido</t>
  </si>
  <si>
    <t>Presupuesto de Egresos Devengado</t>
  </si>
  <si>
    <t>Presupuesto de Egresos Ejercido</t>
  </si>
  <si>
    <t>Presupuesto de Egresos Pagado</t>
  </si>
  <si>
    <t>___________________________</t>
  </si>
  <si>
    <t>C.P. Cecilio Zamarripa Aguirre</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</si>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</sst>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_ ;\-#,##0\ "/>
    <numFmt numFmtId="166" formatCode="_(* #,##0_);_(* \(#,##0\);_(* &quot;-&quot;??_);_(@_)"/>
    <numFmt numFmtId="167" formatCode="_(* #,##0_);_(* \(#,##0\);_(* &quot;-&quot;_);_(@_)"/>
    <numFmt numFmtId="168" formatCode="#,##0_ ;[Red]\-#,##0\ "/>
    <numFmt numFmtId="169" formatCode="#,##0.00_ ;\-#,##0.00\ "/>
  </numFmts>
  <fonts count="11" x14ac:knownFonts="1">
    <font>
      <sz val="8"/>
      <color theme="1"/>
      <name val="Arial"/>
      <family val="2"/>
    </font>
    <font>
      <sz val="11"/>
      <color theme="1"/>
      <name val="Calibri"/>
      <family val="2"/>
      <scheme val="minor"/>
    </font>
    <font>
      <sz val="10"/>
      <name val="Arial"/>
      <family val="2"/>
    </font>
    <font>
      <b/>
      <sz val="10"/>
      <name val="Arial"/>
      <family val="2"/>
    </font>
    <font>
      <b/>
      <sz val="10"/>
      <color rgb="FF33CCCC"/>
      <name val="Arial"/>
      <family val="2"/>
    </font>
    <font>
      <sz val="10"/>
      <color theme="0"/>
      <name val="Arial"/>
      <family val="2"/>
    </font>
    <font>
      <b/>
      <sz val="10"/>
      <color theme="0"/>
      <name val="Arial"/>
      <family val="2"/>
    </font>
    <font>
      <sz val="10"/>
      <color rgb="FF000000"/>
      <name val="Arial"/>
      <family val="2"/>
    </font>
    <font>
      <b/>
      <i/>
      <sz val="10"/>
      <name val="Arial"/>
      <family val="2"/>
    </font>
    <font>
      <b/>
      <sz val="8"/>
      <name val="Arial"/>
      <family val="2"/>
    </font>
    <font>
      <b/>
      <sz val="10"/>
      <color rgb="FF000000"/>
      <name val="Arial"/>
      <family val="2"/>
    </font>
  </fonts>
  <fills count="22">
    <fill>
      <patternFill patternType="none"/>
    </fill>
    <fill>
      <patternFill patternType="gray125"/>
    </fill>
    <fill>
      <patternFill patternType="solid">
        <fgColor theme="5" tint="0.59999389629810485"/>
        <bgColor indexed="64"/>
      </patternFill>
    </fill>
    <fill>
      <patternFill patternType="solid">
        <fgColor theme="1" tint="4.9989318521683403E-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0.499984740745262"/>
        <bgColor indexed="64"/>
      </patternFill>
    </fill>
    <fill>
      <patternFill patternType="solid">
        <fgColor rgb="FF33CCCC"/>
        <bgColor indexed="64"/>
      </patternFill>
    </fill>
    <fill>
      <patternFill patternType="solid">
        <fgColor theme="4" tint="0.39997558519241921"/>
        <bgColor indexed="64"/>
      </patternFill>
    </fill>
    <fill>
      <patternFill patternType="solid">
        <fgColor rgb="FFFF99FF"/>
        <bgColor indexed="64"/>
      </patternFill>
    </fill>
    <fill>
      <patternFill patternType="solid">
        <fgColor rgb="FFFF66FF"/>
        <bgColor indexed="64"/>
      </patternFill>
    </fill>
    <fill>
      <patternFill patternType="solid">
        <fgColor theme="0" tint="-0.249977111117893"/>
        <bgColor indexed="64"/>
      </patternFill>
    </fill>
    <fill>
      <patternFill patternType="solid">
        <fgColor rgb="FF66FF66"/>
        <bgColor indexed="64"/>
      </patternFill>
    </fill>
    <fill>
      <patternFill patternType="solid">
        <fgColor rgb="FFFF7C80"/>
        <bgColor indexed="64"/>
      </patternFill>
    </fill>
    <fill>
      <patternFill patternType="solid">
        <fgColor rgb="FF00FFCC"/>
        <bgColor indexed="64"/>
      </patternFill>
    </fill>
    <fill>
      <patternFill patternType="solid">
        <fgColor rgb="FFFFCC99"/>
        <bgColor indexed="64"/>
      </patternFill>
    </fill>
    <fill>
      <patternFill patternType="solid">
        <fgColor theme="5" tint="0.59999389629810485"/>
        <bgColor rgb="FF000000"/>
      </patternFill>
    </fill>
    <fill>
      <patternFill patternType="solid">
        <fgColor rgb="FFFFFF00"/>
        <bgColor indexed="64"/>
      </patternFill>
    </fill>
    <fill>
      <patternFill patternType="solid">
        <fgColor rgb="FF009999"/>
        <bgColor indexed="64"/>
      </patternFill>
    </fill>
    <fill>
      <patternFill patternType="solid">
        <fgColor rgb="FFFF8D69"/>
        <bgColor indexed="64"/>
      </patternFill>
    </fill>
    <fill>
      <patternFill patternType="solid">
        <fgColor rgb="FFCCCC00"/>
        <bgColor indexed="64"/>
      </patternFill>
    </fill>
  </fills>
  <borders count="10">
    <border>
      <left/>
      <right/>
      <top/>
      <bottom/>
      <diagonal/>
    </border>
    <border>
      <left/>
      <right/>
      <top/>
      <bottom style="hair">
        <color theme="0" tint="-0.34998626667073579"/>
      </bottom>
      <diagonal/>
    </border>
    <border>
      <left/>
      <right/>
      <top style="hair">
        <color theme="0" tint="-0.34998626667073579"/>
      </top>
      <bottom style="hair">
        <color theme="0" tint="-0.34998626667073579"/>
      </bottom>
      <diagonal/>
    </border>
    <border>
      <left/>
      <right/>
      <top style="hair">
        <color theme="0" tint="-0.34998626667073579"/>
      </top>
      <bottom/>
      <diagonal/>
    </border>
    <border>
      <left/>
      <right/>
      <top style="hair">
        <color theme="0" tint="-0.34998626667073579"/>
      </top>
      <bottom style="double">
        <color theme="0" tint="-0.34998626667073579"/>
      </bottom>
      <diagonal/>
    </border>
    <border>
      <left/>
      <right/>
      <top/>
      <bottom style="double">
        <color theme="0" tint="-0.24994659260841701"/>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right/>
      <top style="hair">
        <color theme="0" tint="-0.34998626667073579"/>
      </top>
      <bottom style="double">
        <color theme="1" tint="0.499984740745262"/>
      </bottom>
      <diagonal/>
    </border>
    <border>
      <left/>
      <right/>
      <top style="hair">
        <color theme="0" tint="-0.24994659260841701"/>
      </top>
      <bottom style="hair">
        <color theme="0" tint="-0.24994659260841701"/>
      </bottom>
      <diagonal/>
    </border>
  </borders>
  <cellStyleXfs count="10">
    <xf numFmtId="0" fontId="0" fillId="0" borderId="0"/>
    <xf numFmtId="0" fontId="1" fillId="0" borderId="0"/>
    <xf numFmtId="43"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1" fillId="0" borderId="0"/>
    <xf numFmtId="0" fontId="1" fillId="0" borderId="0"/>
    <xf numFmtId="0" fontId="1" fillId="0" borderId="0"/>
  </cellStyleXfs>
  <cellXfs count="221">
    <xf numFmtId="0" fontId="0" fillId="0" borderId="0" xfId="0"/>
    <xf numFmtId="0" fontId="2" fillId="0" borderId="0" xfId="1" applyFont="1" applyAlignment="1">
      <alignment vertical="center"/>
    </xf>
    <xf numFmtId="4" fontId="3" fillId="0" borderId="0" xfId="1" applyNumberFormat="1" applyFont="1" applyAlignment="1">
      <alignment vertical="center"/>
    </xf>
    <xf numFmtId="0" fontId="2" fillId="0" borderId="0" xfId="1" applyFont="1" applyAlignment="1">
      <alignment horizontal="center" vertical="center"/>
    </xf>
    <xf numFmtId="164" fontId="2" fillId="0" borderId="0" xfId="2" applyNumberFormat="1" applyFont="1" applyFill="1" applyAlignment="1">
      <alignment vertical="center"/>
    </xf>
    <xf numFmtId="4" fontId="3" fillId="2" borderId="0" xfId="1" applyNumberFormat="1" applyFont="1" applyFill="1" applyAlignment="1">
      <alignment vertical="center"/>
    </xf>
    <xf numFmtId="0" fontId="3" fillId="2" borderId="0" xfId="1" applyFont="1" applyFill="1" applyAlignment="1">
      <alignment horizontal="center" vertical="center"/>
    </xf>
    <xf numFmtId="0" fontId="3" fillId="0" borderId="0" xfId="1" applyFont="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horizontal="center" vertical="center"/>
    </xf>
    <xf numFmtId="0" fontId="2" fillId="2" borderId="0" xfId="1" applyFont="1" applyFill="1" applyAlignment="1">
      <alignment vertical="center"/>
    </xf>
    <xf numFmtId="0" fontId="3" fillId="2" borderId="0" xfId="1" applyFont="1" applyFill="1" applyAlignment="1">
      <alignment vertical="center"/>
    </xf>
    <xf numFmtId="4" fontId="4" fillId="3" borderId="0" xfId="1" applyNumberFormat="1" applyFont="1" applyFill="1" applyAlignment="1">
      <alignment horizontal="center" vertical="center" wrapText="1"/>
    </xf>
    <xf numFmtId="0" fontId="3" fillId="0" borderId="0" xfId="1" applyFont="1" applyAlignment="1">
      <alignment vertical="center"/>
    </xf>
    <xf numFmtId="0" fontId="3" fillId="2" borderId="0" xfId="1" applyFont="1" applyFill="1" applyAlignment="1">
      <alignment horizontal="left" vertical="center"/>
    </xf>
    <xf numFmtId="0" fontId="3" fillId="0" borderId="0" xfId="1" applyFont="1" applyAlignment="1">
      <alignment horizontal="left" vertical="center"/>
    </xf>
    <xf numFmtId="0" fontId="5" fillId="0" borderId="0" xfId="1" applyFont="1" applyAlignment="1">
      <alignment vertical="center"/>
    </xf>
    <xf numFmtId="0" fontId="3" fillId="2" borderId="0" xfId="1" applyFont="1" applyFill="1" applyAlignment="1">
      <alignment horizontal="center" vertical="center" wrapText="1"/>
    </xf>
    <xf numFmtId="0" fontId="3" fillId="2" borderId="1" xfId="1" applyFont="1" applyFill="1" applyBorder="1" applyAlignment="1">
      <alignment horizontal="center" vertical="center"/>
    </xf>
    <xf numFmtId="0" fontId="3" fillId="0" borderId="0" xfId="1" applyFont="1" applyAlignment="1">
      <alignment horizontal="center" vertical="center" wrapText="1"/>
    </xf>
    <xf numFmtId="0" fontId="2" fillId="2" borderId="2" xfId="1" applyFont="1" applyFill="1" applyBorder="1" applyAlignment="1">
      <alignment horizontal="center" vertical="center"/>
    </xf>
    <xf numFmtId="0" fontId="2" fillId="2" borderId="2" xfId="1" applyFont="1" applyFill="1" applyBorder="1" applyAlignment="1">
      <alignment horizontal="left" vertical="center"/>
    </xf>
    <xf numFmtId="165" fontId="2" fillId="2" borderId="2" xfId="2" applyNumberFormat="1" applyFont="1" applyFill="1" applyBorder="1" applyAlignment="1">
      <alignment horizontal="right" vertical="center" wrapText="1"/>
    </xf>
    <xf numFmtId="165" fontId="2" fillId="0" borderId="0" xfId="2" applyNumberFormat="1" applyFont="1" applyFill="1" applyBorder="1" applyAlignment="1">
      <alignment horizontal="right" vertical="center" wrapText="1"/>
    </xf>
    <xf numFmtId="4" fontId="2" fillId="2" borderId="0" xfId="3" applyNumberFormat="1" applyFill="1" applyProtection="1">
      <protection locked="0"/>
    </xf>
    <xf numFmtId="4" fontId="2" fillId="0" borderId="0" xfId="3" applyNumberFormat="1" applyProtection="1">
      <protection locked="0"/>
    </xf>
    <xf numFmtId="0" fontId="2" fillId="2" borderId="2" xfId="1" applyFont="1" applyFill="1" applyBorder="1" applyAlignment="1">
      <alignment horizontal="left" vertical="center"/>
    </xf>
    <xf numFmtId="165" fontId="2" fillId="2" borderId="3" xfId="2" applyNumberFormat="1" applyFont="1" applyFill="1" applyBorder="1" applyAlignment="1">
      <alignment horizontal="right" vertical="center" wrapText="1"/>
    </xf>
    <xf numFmtId="0" fontId="3" fillId="2" borderId="3" xfId="1" applyFont="1" applyFill="1" applyBorder="1" applyAlignment="1">
      <alignment horizontal="left" vertical="center"/>
    </xf>
    <xf numFmtId="165" fontId="3" fillId="2" borderId="4" xfId="2" applyNumberFormat="1" applyFont="1" applyFill="1" applyBorder="1" applyAlignment="1">
      <alignment horizontal="right" vertical="center" wrapText="1"/>
    </xf>
    <xf numFmtId="165" fontId="3" fillId="0" borderId="0" xfId="2" applyNumberFormat="1" applyFont="1" applyFill="1" applyBorder="1" applyAlignment="1">
      <alignment horizontal="right" vertical="center" wrapText="1"/>
    </xf>
    <xf numFmtId="3" fontId="2" fillId="0" borderId="0" xfId="2" applyNumberFormat="1" applyFont="1" applyAlignment="1" applyProtection="1">
      <alignment vertical="top" wrapText="1"/>
      <protection locked="0"/>
    </xf>
    <xf numFmtId="0" fontId="3" fillId="4" borderId="0" xfId="1" applyFont="1" applyFill="1" applyAlignment="1">
      <alignment vertical="center"/>
    </xf>
    <xf numFmtId="3" fontId="3" fillId="4" borderId="0" xfId="1" applyNumberFormat="1" applyFont="1" applyFill="1" applyAlignment="1">
      <alignment vertical="center"/>
    </xf>
    <xf numFmtId="0" fontId="3" fillId="2" borderId="0" xfId="1" applyFont="1" applyFill="1" applyAlignment="1">
      <alignment horizontal="left" vertical="center" wrapText="1"/>
    </xf>
    <xf numFmtId="165" fontId="3" fillId="2" borderId="0" xfId="2" applyNumberFormat="1" applyFont="1" applyFill="1" applyAlignment="1">
      <alignment horizontal="right" vertical="center" wrapText="1"/>
    </xf>
    <xf numFmtId="164" fontId="2" fillId="2" borderId="0" xfId="2" applyNumberFormat="1" applyFont="1" applyFill="1" applyAlignment="1">
      <alignment vertical="center"/>
    </xf>
    <xf numFmtId="0" fontId="6" fillId="0" borderId="0" xfId="1" applyFont="1" applyAlignment="1">
      <alignment vertical="center"/>
    </xf>
    <xf numFmtId="0" fontId="3" fillId="2" borderId="0" xfId="1" applyFont="1" applyFill="1" applyAlignment="1">
      <alignment horizontal="left" vertical="center"/>
    </xf>
    <xf numFmtId="0" fontId="2" fillId="2" borderId="2" xfId="1" applyFont="1" applyFill="1" applyBorder="1" applyAlignment="1">
      <alignment horizontal="right" vertical="center"/>
    </xf>
    <xf numFmtId="0" fontId="2" fillId="0" borderId="0" xfId="1" applyFont="1" applyAlignment="1">
      <alignment horizontal="right" vertical="center"/>
    </xf>
    <xf numFmtId="4" fontId="3" fillId="0" borderId="0" xfId="2" applyNumberFormat="1" applyFont="1" applyFill="1" applyBorder="1" applyAlignment="1" applyProtection="1">
      <alignment vertical="top" wrapText="1"/>
      <protection locked="0"/>
    </xf>
    <xf numFmtId="0" fontId="3" fillId="2" borderId="0" xfId="1" applyFont="1" applyFill="1" applyAlignment="1">
      <alignment horizontal="center" vertical="center"/>
    </xf>
    <xf numFmtId="4" fontId="3" fillId="5" borderId="0" xfId="1" applyNumberFormat="1" applyFont="1" applyFill="1" applyAlignment="1">
      <alignment vertical="center"/>
    </xf>
    <xf numFmtId="0" fontId="3" fillId="5" borderId="0" xfId="1" applyFont="1" applyFill="1" applyAlignment="1">
      <alignment vertical="center"/>
    </xf>
    <xf numFmtId="0" fontId="3" fillId="0" borderId="0" xfId="1" applyFont="1" applyAlignment="1">
      <alignment horizontal="left" vertical="center" wrapText="1"/>
    </xf>
    <xf numFmtId="165" fontId="3" fillId="0" borderId="0" xfId="2" applyNumberFormat="1" applyFont="1" applyFill="1" applyAlignment="1">
      <alignment horizontal="right" vertical="center" wrapText="1"/>
    </xf>
    <xf numFmtId="0" fontId="3" fillId="0" borderId="0" xfId="1" applyFont="1" applyAlignment="1">
      <alignment horizontal="left" vertical="center" indent="2"/>
    </xf>
    <xf numFmtId="0" fontId="3" fillId="2" borderId="0" xfId="1" applyFont="1" applyFill="1" applyAlignment="1">
      <alignment horizontal="left" vertical="center" indent="2"/>
    </xf>
    <xf numFmtId="0" fontId="2" fillId="2" borderId="0" xfId="2" quotePrefix="1" applyNumberFormat="1" applyFont="1" applyFill="1" applyAlignment="1">
      <alignment horizontal="left" vertical="center" wrapText="1"/>
    </xf>
    <xf numFmtId="164" fontId="3" fillId="2" borderId="0" xfId="2" applyNumberFormat="1" applyFont="1" applyFill="1" applyAlignment="1">
      <alignment horizontal="right" vertical="center" wrapText="1"/>
    </xf>
    <xf numFmtId="4" fontId="3" fillId="0" borderId="0" xfId="2" applyNumberFormat="1" applyFont="1" applyAlignment="1">
      <alignment vertical="center"/>
    </xf>
    <xf numFmtId="164" fontId="2" fillId="0" borderId="0" xfId="2" applyNumberFormat="1" applyFont="1" applyAlignment="1">
      <alignment vertical="center"/>
    </xf>
    <xf numFmtId="164" fontId="5" fillId="0" borderId="0" xfId="2" applyNumberFormat="1" applyFont="1" applyFill="1" applyAlignment="1">
      <alignment vertical="center"/>
    </xf>
    <xf numFmtId="165" fontId="2" fillId="0" borderId="0" xfId="1" applyNumberFormat="1" applyFont="1" applyAlignment="1">
      <alignment vertical="center"/>
    </xf>
    <xf numFmtId="4" fontId="3" fillId="6" borderId="0" xfId="1" applyNumberFormat="1" applyFont="1" applyFill="1" applyAlignment="1">
      <alignment vertical="center"/>
    </xf>
    <xf numFmtId="0" fontId="2" fillId="6" borderId="0" xfId="1" applyFont="1" applyFill="1" applyAlignment="1">
      <alignment vertical="center"/>
    </xf>
    <xf numFmtId="0" fontId="3" fillId="0" borderId="0" xfId="4" applyFont="1" applyAlignment="1">
      <alignment horizontal="left" vertical="center" wrapText="1"/>
    </xf>
    <xf numFmtId="0" fontId="3" fillId="2" borderId="0" xfId="4" applyFont="1" applyFill="1" applyAlignment="1">
      <alignment horizontal="left" vertical="center" wrapText="1"/>
    </xf>
    <xf numFmtId="0" fontId="3" fillId="2" borderId="2" xfId="1" applyFont="1" applyFill="1" applyBorder="1" applyAlignment="1">
      <alignment horizontal="center" vertical="center"/>
    </xf>
    <xf numFmtId="0" fontId="3" fillId="2" borderId="2" xfId="1" applyFont="1" applyFill="1" applyBorder="1" applyAlignment="1">
      <alignment horizontal="left" vertical="center"/>
    </xf>
    <xf numFmtId="165" fontId="3" fillId="2" borderId="2" xfId="2" applyNumberFormat="1" applyFont="1" applyFill="1" applyBorder="1" applyAlignment="1">
      <alignment horizontal="right" vertical="center" wrapText="1"/>
    </xf>
    <xf numFmtId="0" fontId="3" fillId="7" borderId="0" xfId="1" applyFont="1" applyFill="1" applyAlignment="1">
      <alignment vertical="center"/>
    </xf>
    <xf numFmtId="3" fontId="3" fillId="7" borderId="0" xfId="1" applyNumberFormat="1" applyFont="1" applyFill="1" applyAlignment="1">
      <alignment vertical="center"/>
    </xf>
    <xf numFmtId="3" fontId="2" fillId="0" borderId="0" xfId="2" applyNumberFormat="1" applyFont="1" applyFill="1" applyAlignment="1" applyProtection="1">
      <alignment vertical="top" wrapText="1"/>
      <protection locked="0"/>
    </xf>
    <xf numFmtId="0" fontId="3" fillId="2" borderId="2" xfId="1" applyFont="1" applyFill="1" applyBorder="1" applyAlignment="1">
      <alignment horizontal="left" vertical="center"/>
    </xf>
    <xf numFmtId="165" fontId="3" fillId="2" borderId="0" xfId="2" applyNumberFormat="1" applyFont="1" applyFill="1" applyBorder="1" applyAlignment="1">
      <alignment horizontal="right" vertical="center" wrapText="1"/>
    </xf>
    <xf numFmtId="4" fontId="3" fillId="7" borderId="0" xfId="1" applyNumberFormat="1" applyFont="1" applyFill="1" applyAlignment="1">
      <alignment vertical="center"/>
    </xf>
    <xf numFmtId="0" fontId="2" fillId="7" borderId="0" xfId="1" applyFont="1" applyFill="1" applyAlignment="1">
      <alignment vertical="center"/>
    </xf>
    <xf numFmtId="3" fontId="3" fillId="6" borderId="0" xfId="1" applyNumberFormat="1" applyFont="1" applyFill="1" applyAlignment="1">
      <alignment vertical="center"/>
    </xf>
    <xf numFmtId="0" fontId="2" fillId="8" borderId="0" xfId="1" applyFont="1" applyFill="1" applyAlignment="1">
      <alignment vertical="center"/>
    </xf>
    <xf numFmtId="3" fontId="3" fillId="8" borderId="0" xfId="1" applyNumberFormat="1" applyFont="1" applyFill="1" applyAlignment="1">
      <alignment vertical="center"/>
    </xf>
    <xf numFmtId="0" fontId="2" fillId="2" borderId="0" xfId="1" applyFont="1" applyFill="1" applyAlignment="1">
      <alignment horizontal="left" vertical="center"/>
    </xf>
    <xf numFmtId="165" fontId="2" fillId="2" borderId="0" xfId="2" applyNumberFormat="1" applyFont="1" applyFill="1" applyBorder="1" applyAlignment="1">
      <alignment horizontal="right" vertical="center" wrapText="1"/>
    </xf>
    <xf numFmtId="0" fontId="3" fillId="2" borderId="1" xfId="1" applyFont="1" applyFill="1" applyBorder="1" applyAlignment="1">
      <alignment horizontal="center" vertical="center"/>
    </xf>
    <xf numFmtId="165" fontId="3" fillId="2" borderId="0" xfId="1" applyNumberFormat="1" applyFont="1" applyFill="1" applyAlignment="1">
      <alignment horizontal="right" vertical="center" wrapText="1"/>
    </xf>
    <xf numFmtId="165" fontId="3" fillId="0" borderId="0" xfId="1" applyNumberFormat="1" applyFont="1" applyAlignment="1">
      <alignment horizontal="right" vertical="center" wrapText="1"/>
    </xf>
    <xf numFmtId="3" fontId="3" fillId="0" borderId="0" xfId="2" applyNumberFormat="1" applyFont="1" applyAlignment="1" applyProtection="1">
      <alignment vertical="top" wrapText="1"/>
      <protection locked="0"/>
    </xf>
    <xf numFmtId="0" fontId="2" fillId="9" borderId="0" xfId="1" applyFont="1" applyFill="1" applyAlignment="1">
      <alignment vertical="center"/>
    </xf>
    <xf numFmtId="3" fontId="3" fillId="9" borderId="0" xfId="1" applyNumberFormat="1" applyFont="1" applyFill="1" applyAlignment="1">
      <alignment vertical="center"/>
    </xf>
    <xf numFmtId="4" fontId="3" fillId="0" borderId="0" xfId="1" applyNumberFormat="1" applyFont="1" applyAlignment="1">
      <alignment horizontal="right" vertical="center"/>
    </xf>
    <xf numFmtId="3" fontId="3" fillId="0" borderId="0" xfId="1" applyNumberFormat="1" applyFont="1" applyAlignment="1">
      <alignment vertical="center"/>
    </xf>
    <xf numFmtId="4" fontId="3" fillId="10" borderId="0" xfId="1" applyNumberFormat="1" applyFont="1" applyFill="1" applyAlignment="1">
      <alignment vertical="center"/>
    </xf>
    <xf numFmtId="0" fontId="2" fillId="10" borderId="0" xfId="1" applyFont="1" applyFill="1" applyAlignment="1">
      <alignment vertical="center"/>
    </xf>
    <xf numFmtId="3" fontId="2" fillId="10" borderId="0" xfId="1" applyNumberFormat="1" applyFont="1" applyFill="1" applyAlignment="1">
      <alignment vertical="center"/>
    </xf>
    <xf numFmtId="166" fontId="3" fillId="2" borderId="0" xfId="2" applyNumberFormat="1" applyFont="1" applyFill="1" applyAlignment="1">
      <alignment horizontal="right" vertical="center" wrapText="1"/>
    </xf>
    <xf numFmtId="0" fontId="3" fillId="2" borderId="2" xfId="1" applyFont="1" applyFill="1" applyBorder="1" applyAlignment="1">
      <alignment vertical="center"/>
    </xf>
    <xf numFmtId="4" fontId="3" fillId="2" borderId="2" xfId="2" applyNumberFormat="1" applyFont="1" applyFill="1" applyBorder="1" applyAlignment="1">
      <alignment horizontal="right" vertical="center"/>
    </xf>
    <xf numFmtId="4" fontId="3" fillId="0" borderId="0" xfId="2" applyNumberFormat="1" applyFont="1" applyFill="1" applyBorder="1" applyAlignment="1">
      <alignment horizontal="right" vertical="center"/>
    </xf>
    <xf numFmtId="4" fontId="3" fillId="11" borderId="0" xfId="2" applyNumberFormat="1" applyFont="1" applyFill="1" applyAlignment="1">
      <alignment vertical="center"/>
    </xf>
    <xf numFmtId="164" fontId="2" fillId="11" borderId="0" xfId="2" applyNumberFormat="1" applyFont="1" applyFill="1" applyAlignment="1">
      <alignment vertical="center"/>
    </xf>
    <xf numFmtId="0" fontId="2" fillId="2" borderId="2" xfId="1" applyFont="1" applyFill="1" applyBorder="1" applyAlignment="1">
      <alignment vertical="center"/>
    </xf>
    <xf numFmtId="3" fontId="3" fillId="2" borderId="2" xfId="2" applyNumberFormat="1" applyFont="1" applyFill="1" applyBorder="1" applyAlignment="1">
      <alignment horizontal="right" vertical="center" wrapText="1"/>
    </xf>
    <xf numFmtId="3" fontId="3" fillId="0" borderId="0" xfId="2" applyNumberFormat="1" applyFont="1" applyFill="1" applyBorder="1" applyAlignment="1">
      <alignment horizontal="right" vertical="center" wrapText="1"/>
    </xf>
    <xf numFmtId="3" fontId="2" fillId="2" borderId="2" xfId="2" applyNumberFormat="1" applyFont="1" applyFill="1" applyBorder="1" applyAlignment="1">
      <alignment horizontal="right" vertical="center" wrapText="1"/>
    </xf>
    <xf numFmtId="3" fontId="2" fillId="0" borderId="0" xfId="2" applyNumberFormat="1" applyFont="1" applyFill="1" applyBorder="1" applyAlignment="1">
      <alignment horizontal="right" vertical="center" wrapText="1"/>
    </xf>
    <xf numFmtId="0" fontId="2" fillId="0" borderId="2" xfId="1" applyFont="1" applyBorder="1" applyAlignment="1">
      <alignment horizontal="center" vertical="center"/>
    </xf>
    <xf numFmtId="0" fontId="2" fillId="0" borderId="2" xfId="1" applyFont="1" applyBorder="1" applyAlignment="1">
      <alignment vertical="center"/>
    </xf>
    <xf numFmtId="3" fontId="2" fillId="0" borderId="2" xfId="2" applyNumberFormat="1" applyFont="1" applyFill="1" applyBorder="1" applyAlignment="1">
      <alignment horizontal="right" vertical="center" wrapText="1"/>
    </xf>
    <xf numFmtId="4" fontId="3" fillId="0" borderId="0" xfId="2" applyNumberFormat="1" applyFont="1" applyFill="1" applyAlignment="1">
      <alignment vertical="center"/>
    </xf>
    <xf numFmtId="0" fontId="2" fillId="2" borderId="2" xfId="1" applyFont="1" applyFill="1" applyBorder="1" applyAlignment="1">
      <alignment horizontal="left" vertical="center" wrapText="1"/>
    </xf>
    <xf numFmtId="164" fontId="2" fillId="2" borderId="2" xfId="2" applyNumberFormat="1" applyFont="1" applyFill="1" applyBorder="1" applyAlignment="1">
      <alignment vertical="center"/>
    </xf>
    <xf numFmtId="0" fontId="2" fillId="2" borderId="2" xfId="1" applyFont="1" applyFill="1" applyBorder="1" applyAlignment="1">
      <alignment horizontal="left" vertical="center" wrapText="1"/>
    </xf>
    <xf numFmtId="0" fontId="3" fillId="2" borderId="2" xfId="1" applyFont="1" applyFill="1" applyBorder="1" applyAlignment="1">
      <alignment horizontal="left" vertical="center" wrapText="1"/>
    </xf>
    <xf numFmtId="4" fontId="3" fillId="2" borderId="2" xfId="1" applyNumberFormat="1" applyFont="1" applyFill="1" applyBorder="1" applyAlignment="1">
      <alignment vertical="center"/>
    </xf>
    <xf numFmtId="3" fontId="2" fillId="2" borderId="0" xfId="2" applyNumberFormat="1" applyFont="1" applyFill="1" applyAlignment="1">
      <alignment horizontal="right" vertical="center" wrapText="1"/>
    </xf>
    <xf numFmtId="3" fontId="2" fillId="2" borderId="0" xfId="2" applyNumberFormat="1" applyFont="1" applyFill="1" applyAlignment="1">
      <alignment horizontal="center" vertical="center"/>
    </xf>
    <xf numFmtId="3" fontId="2" fillId="2" borderId="0" xfId="2" applyNumberFormat="1" applyFont="1" applyFill="1" applyAlignment="1">
      <alignment vertical="center"/>
    </xf>
    <xf numFmtId="3" fontId="2" fillId="0" borderId="0" xfId="2" applyNumberFormat="1" applyFont="1" applyFill="1" applyAlignment="1">
      <alignment vertical="center"/>
    </xf>
    <xf numFmtId="4" fontId="3" fillId="6" borderId="0" xfId="2" applyNumberFormat="1" applyFont="1" applyFill="1" applyAlignment="1">
      <alignment vertical="center"/>
    </xf>
    <xf numFmtId="164" fontId="2" fillId="6" borderId="0" xfId="2" applyNumberFormat="1" applyFont="1" applyFill="1" applyAlignment="1">
      <alignment vertical="center"/>
    </xf>
    <xf numFmtId="0" fontId="3" fillId="2" borderId="0" xfId="1" applyFont="1" applyFill="1" applyAlignment="1">
      <alignment horizontal="left" vertical="center" wrapText="1"/>
    </xf>
    <xf numFmtId="3" fontId="3" fillId="2" borderId="2" xfId="1" applyNumberFormat="1" applyFont="1" applyFill="1" applyBorder="1" applyAlignment="1">
      <alignment horizontal="left" vertical="center" wrapText="1"/>
    </xf>
    <xf numFmtId="3" fontId="3" fillId="2" borderId="1" xfId="1" applyNumberFormat="1" applyFont="1" applyFill="1" applyBorder="1" applyAlignment="1">
      <alignment horizontal="right" vertical="center"/>
    </xf>
    <xf numFmtId="3" fontId="3" fillId="0" borderId="0" xfId="1" applyNumberFormat="1" applyFont="1" applyAlignment="1">
      <alignment horizontal="right" vertical="center"/>
    </xf>
    <xf numFmtId="3" fontId="3" fillId="2" borderId="2" xfId="2" applyNumberFormat="1" applyFont="1" applyFill="1" applyBorder="1" applyAlignment="1">
      <alignment vertical="center"/>
    </xf>
    <xf numFmtId="3" fontId="3" fillId="0" borderId="0" xfId="2" applyNumberFormat="1" applyFont="1" applyFill="1" applyBorder="1" applyAlignment="1">
      <alignment vertical="center"/>
    </xf>
    <xf numFmtId="3" fontId="3" fillId="12" borderId="0" xfId="1" applyNumberFormat="1" applyFont="1" applyFill="1" applyAlignment="1">
      <alignment vertical="center"/>
    </xf>
    <xf numFmtId="0" fontId="3" fillId="12" borderId="0" xfId="1" applyFont="1" applyFill="1" applyAlignment="1">
      <alignment vertical="center"/>
    </xf>
    <xf numFmtId="3" fontId="2" fillId="12" borderId="0" xfId="1" applyNumberFormat="1" applyFont="1" applyFill="1" applyAlignment="1">
      <alignment vertical="center"/>
    </xf>
    <xf numFmtId="0" fontId="2" fillId="0" borderId="3" xfId="1" applyFont="1" applyBorder="1" applyAlignment="1">
      <alignment vertical="center"/>
    </xf>
    <xf numFmtId="164" fontId="2" fillId="0" borderId="3" xfId="2" applyNumberFormat="1" applyFont="1" applyFill="1" applyBorder="1" applyAlignment="1">
      <alignment vertical="center"/>
    </xf>
    <xf numFmtId="164" fontId="3" fillId="2" borderId="2" xfId="2" applyNumberFormat="1" applyFont="1" applyFill="1" applyBorder="1" applyAlignment="1">
      <alignment vertical="center"/>
    </xf>
    <xf numFmtId="3" fontId="3" fillId="13" borderId="0" xfId="5" applyNumberFormat="1" applyFont="1" applyFill="1" applyAlignment="1" applyProtection="1">
      <alignment vertical="top" wrapText="1"/>
      <protection locked="0"/>
    </xf>
    <xf numFmtId="0" fontId="2" fillId="13" borderId="0" xfId="1" applyFont="1" applyFill="1" applyAlignment="1">
      <alignment vertical="center"/>
    </xf>
    <xf numFmtId="3" fontId="2" fillId="13" borderId="0" xfId="1" applyNumberFormat="1" applyFont="1" applyFill="1" applyAlignment="1">
      <alignment vertical="center"/>
    </xf>
    <xf numFmtId="0" fontId="3" fillId="2" borderId="0" xfId="6" applyFont="1" applyFill="1" applyAlignment="1">
      <alignment horizontal="center"/>
    </xf>
    <xf numFmtId="0" fontId="3" fillId="2" borderId="0" xfId="6" applyFont="1" applyFill="1"/>
    <xf numFmtId="164" fontId="3" fillId="14" borderId="0" xfId="2" applyNumberFormat="1" applyFont="1" applyFill="1" applyAlignment="1">
      <alignment vertical="center"/>
    </xf>
    <xf numFmtId="164" fontId="2" fillId="14" borderId="0" xfId="2" applyNumberFormat="1" applyFont="1" applyFill="1" applyAlignment="1">
      <alignment vertical="center"/>
    </xf>
    <xf numFmtId="3" fontId="3" fillId="2" borderId="2" xfId="2" applyNumberFormat="1" applyFont="1" applyFill="1" applyBorder="1" applyAlignment="1">
      <alignment horizontal="right" vertical="center"/>
    </xf>
    <xf numFmtId="3" fontId="3" fillId="0" borderId="0" xfId="2" applyNumberFormat="1" applyFont="1" applyFill="1" applyBorder="1" applyAlignment="1">
      <alignment horizontal="right" vertical="center"/>
    </xf>
    <xf numFmtId="43" fontId="2" fillId="0" borderId="0" xfId="1" applyNumberFormat="1" applyFont="1" applyAlignment="1">
      <alignment vertical="center"/>
    </xf>
    <xf numFmtId="164" fontId="2" fillId="0" borderId="2" xfId="2" applyNumberFormat="1" applyFont="1" applyFill="1" applyBorder="1" applyAlignment="1">
      <alignment vertical="center"/>
    </xf>
    <xf numFmtId="3" fontId="2" fillId="2" borderId="2" xfId="1" applyNumberFormat="1" applyFont="1" applyFill="1" applyBorder="1" applyAlignment="1">
      <alignment vertical="center"/>
    </xf>
    <xf numFmtId="3" fontId="2" fillId="0" borderId="0" xfId="1" applyNumberFormat="1" applyFont="1" applyAlignment="1">
      <alignment vertical="center"/>
    </xf>
    <xf numFmtId="3" fontId="3" fillId="0" borderId="0" xfId="5" applyNumberFormat="1" applyFont="1" applyAlignment="1" applyProtection="1">
      <alignment vertical="top" wrapText="1"/>
      <protection locked="0"/>
    </xf>
    <xf numFmtId="4" fontId="3" fillId="2" borderId="2" xfId="2" applyNumberFormat="1" applyFont="1" applyFill="1" applyBorder="1" applyAlignment="1">
      <alignment horizontal="right" vertical="center" wrapText="1"/>
    </xf>
    <xf numFmtId="4" fontId="3" fillId="0" borderId="0" xfId="2" applyNumberFormat="1" applyFont="1" applyFill="1" applyBorder="1" applyAlignment="1">
      <alignment horizontal="right" vertical="center" wrapText="1"/>
    </xf>
    <xf numFmtId="4" fontId="2" fillId="0" borderId="0" xfId="4" applyNumberFormat="1" applyProtection="1">
      <protection locked="0"/>
    </xf>
    <xf numFmtId="4" fontId="2" fillId="2" borderId="2" xfId="2" applyNumberFormat="1" applyFont="1" applyFill="1" applyBorder="1" applyAlignment="1">
      <alignment horizontal="right" vertical="center" wrapText="1"/>
    </xf>
    <xf numFmtId="4" fontId="2" fillId="0" borderId="0" xfId="2" applyNumberFormat="1" applyFont="1" applyFill="1" applyBorder="1" applyAlignment="1">
      <alignment horizontal="right" vertical="center" wrapText="1"/>
    </xf>
    <xf numFmtId="3" fontId="3" fillId="0" borderId="0" xfId="5" applyNumberFormat="1" applyFont="1" applyFill="1" applyAlignment="1" applyProtection="1">
      <alignment vertical="top" wrapText="1"/>
      <protection locked="0"/>
    </xf>
    <xf numFmtId="164" fontId="3" fillId="0" borderId="0" xfId="2" applyNumberFormat="1" applyFont="1" applyFill="1" applyAlignment="1">
      <alignment vertical="center"/>
    </xf>
    <xf numFmtId="0" fontId="5" fillId="2" borderId="0" xfId="1" applyFont="1" applyFill="1" applyAlignment="1">
      <alignment vertical="center"/>
    </xf>
    <xf numFmtId="0" fontId="7" fillId="2" borderId="0" xfId="7" applyFont="1" applyFill="1"/>
    <xf numFmtId="166" fontId="3" fillId="2" borderId="2" xfId="2" applyNumberFormat="1" applyFont="1" applyFill="1" applyBorder="1" applyAlignment="1">
      <alignment horizontal="right" vertical="center" wrapText="1"/>
    </xf>
    <xf numFmtId="3" fontId="7" fillId="2" borderId="0" xfId="8" applyNumberFormat="1" applyFont="1" applyFill="1"/>
    <xf numFmtId="3" fontId="7" fillId="0" borderId="0" xfId="8" applyNumberFormat="1" applyFont="1"/>
    <xf numFmtId="164" fontId="2" fillId="2" borderId="3" xfId="2" applyNumberFormat="1" applyFont="1" applyFill="1" applyBorder="1" applyAlignment="1">
      <alignment vertical="center"/>
    </xf>
    <xf numFmtId="166" fontId="3" fillId="2" borderId="3" xfId="2" applyNumberFormat="1" applyFont="1" applyFill="1" applyBorder="1" applyAlignment="1">
      <alignment horizontal="right" vertical="center" wrapText="1"/>
    </xf>
    <xf numFmtId="3" fontId="3" fillId="2" borderId="5" xfId="2" applyNumberFormat="1" applyFont="1" applyFill="1" applyBorder="1" applyAlignment="1">
      <alignment horizontal="right" vertical="center" wrapText="1"/>
    </xf>
    <xf numFmtId="3" fontId="3" fillId="0" borderId="6" xfId="4" applyNumberFormat="1" applyFont="1" applyBorder="1" applyAlignment="1">
      <alignment vertical="center"/>
    </xf>
    <xf numFmtId="0" fontId="2" fillId="15" borderId="0" xfId="1" applyFont="1" applyFill="1" applyAlignment="1">
      <alignment vertical="center"/>
    </xf>
    <xf numFmtId="3" fontId="2" fillId="15" borderId="0" xfId="1" applyNumberFormat="1" applyFont="1" applyFill="1" applyAlignment="1">
      <alignment vertical="center"/>
    </xf>
    <xf numFmtId="3" fontId="3" fillId="0" borderId="0" xfId="2" applyNumberFormat="1" applyFont="1" applyFill="1" applyAlignment="1">
      <alignment horizontal="right" vertical="center" wrapText="1"/>
    </xf>
    <xf numFmtId="167" fontId="3" fillId="2" borderId="0" xfId="2" applyNumberFormat="1" applyFont="1" applyFill="1" applyAlignment="1">
      <alignment vertical="center"/>
    </xf>
    <xf numFmtId="0" fontId="8" fillId="2" borderId="0" xfId="1" applyFont="1" applyFill="1" applyAlignment="1">
      <alignment horizontal="center" vertical="center" wrapText="1"/>
    </xf>
    <xf numFmtId="0" fontId="8" fillId="0" borderId="0" xfId="1" applyFont="1" applyAlignment="1">
      <alignment horizontal="center" vertical="center" wrapText="1"/>
    </xf>
    <xf numFmtId="4" fontId="2" fillId="0" borderId="0" xfId="1" applyNumberFormat="1" applyFont="1" applyAlignment="1">
      <alignment vertical="center"/>
    </xf>
    <xf numFmtId="4" fontId="3" fillId="16" borderId="0" xfId="1" applyNumberFormat="1" applyFont="1" applyFill="1" applyAlignment="1">
      <alignment vertical="center"/>
    </xf>
    <xf numFmtId="0" fontId="3" fillId="16" borderId="0" xfId="1" applyFont="1" applyFill="1" applyAlignment="1">
      <alignment vertical="center"/>
    </xf>
    <xf numFmtId="3" fontId="3" fillId="16" borderId="0" xfId="1" applyNumberFormat="1" applyFont="1" applyFill="1" applyAlignment="1">
      <alignment vertical="center"/>
    </xf>
    <xf numFmtId="0" fontId="9" fillId="17" borderId="0" xfId="7" applyFont="1" applyFill="1" applyAlignment="1">
      <alignment horizontal="center" vertical="center"/>
    </xf>
    <xf numFmtId="3" fontId="3" fillId="2" borderId="2" xfId="1" applyNumberFormat="1" applyFont="1" applyFill="1" applyBorder="1" applyAlignment="1">
      <alignment vertical="center"/>
    </xf>
    <xf numFmtId="168" fontId="2" fillId="0" borderId="7" xfId="2" applyNumberFormat="1" applyFont="1" applyFill="1" applyBorder="1" applyAlignment="1" applyProtection="1">
      <alignment vertical="top" wrapText="1"/>
      <protection locked="0"/>
    </xf>
    <xf numFmtId="0" fontId="3" fillId="18" borderId="0" xfId="1" applyFont="1" applyFill="1" applyAlignment="1">
      <alignment vertical="center"/>
    </xf>
    <xf numFmtId="1" fontId="3" fillId="2" borderId="2" xfId="2" applyNumberFormat="1" applyFont="1" applyFill="1" applyBorder="1" applyAlignment="1">
      <alignment vertical="center"/>
    </xf>
    <xf numFmtId="1" fontId="2" fillId="2" borderId="2" xfId="2" applyNumberFormat="1" applyFont="1" applyFill="1" applyBorder="1" applyAlignment="1">
      <alignment vertical="center"/>
    </xf>
    <xf numFmtId="0" fontId="7" fillId="2" borderId="0" xfId="8" applyFont="1" applyFill="1"/>
    <xf numFmtId="164" fontId="3" fillId="2" borderId="8" xfId="2" applyNumberFormat="1" applyFont="1" applyFill="1" applyBorder="1" applyAlignment="1">
      <alignment vertical="center"/>
    </xf>
    <xf numFmtId="164" fontId="3" fillId="2" borderId="0" xfId="2" applyNumberFormat="1" applyFont="1" applyFill="1" applyAlignment="1">
      <alignment vertical="center"/>
    </xf>
    <xf numFmtId="169" fontId="3" fillId="2" borderId="9" xfId="2" applyNumberFormat="1" applyFont="1" applyFill="1" applyBorder="1" applyAlignment="1">
      <alignment horizontal="right" vertical="center" wrapText="1"/>
    </xf>
    <xf numFmtId="169" fontId="3" fillId="0" borderId="0" xfId="2" applyNumberFormat="1" applyFont="1" applyFill="1" applyBorder="1" applyAlignment="1">
      <alignment horizontal="right" vertical="center" wrapText="1"/>
    </xf>
    <xf numFmtId="165" fontId="3" fillId="2" borderId="9" xfId="2" applyNumberFormat="1" applyFont="1" applyFill="1" applyBorder="1" applyAlignment="1">
      <alignment horizontal="right" vertical="center" wrapText="1"/>
    </xf>
    <xf numFmtId="0" fontId="3" fillId="19" borderId="0" xfId="1" applyFont="1" applyFill="1" applyAlignment="1">
      <alignment vertical="center"/>
    </xf>
    <xf numFmtId="3" fontId="2" fillId="19" borderId="0" xfId="1" applyNumberFormat="1" applyFont="1" applyFill="1" applyAlignment="1">
      <alignment vertical="center"/>
    </xf>
    <xf numFmtId="165" fontId="2" fillId="2" borderId="9" xfId="2" applyNumberFormat="1" applyFont="1" applyFill="1" applyBorder="1" applyAlignment="1">
      <alignment horizontal="right" vertical="center" wrapText="1"/>
    </xf>
    <xf numFmtId="169" fontId="2" fillId="2" borderId="9" xfId="2" applyNumberFormat="1" applyFont="1" applyFill="1" applyBorder="1" applyAlignment="1">
      <alignment horizontal="right" vertical="center" wrapText="1"/>
    </xf>
    <xf numFmtId="169" fontId="2" fillId="0" borderId="0" xfId="2" applyNumberFormat="1" applyFont="1" applyFill="1" applyBorder="1" applyAlignment="1">
      <alignment horizontal="right" vertical="center" wrapText="1"/>
    </xf>
    <xf numFmtId="169" fontId="2" fillId="0" borderId="9" xfId="2" applyNumberFormat="1" applyFont="1" applyFill="1" applyBorder="1" applyAlignment="1">
      <alignment horizontal="right" vertical="center" wrapText="1"/>
    </xf>
    <xf numFmtId="0" fontId="7" fillId="2" borderId="0" xfId="7" applyFont="1" applyFill="1" applyAlignment="1">
      <alignment horizontal="center"/>
    </xf>
    <xf numFmtId="169" fontId="3" fillId="2" borderId="0" xfId="2" applyNumberFormat="1" applyFont="1" applyFill="1" applyBorder="1" applyAlignment="1">
      <alignment horizontal="right" vertical="center" wrapText="1"/>
    </xf>
    <xf numFmtId="43" fontId="2" fillId="2" borderId="0" xfId="2" applyFont="1" applyFill="1" applyAlignment="1">
      <alignment vertical="center"/>
    </xf>
    <xf numFmtId="43" fontId="2" fillId="0" borderId="0" xfId="2" applyFont="1" applyFill="1" applyAlignment="1">
      <alignment vertical="center"/>
    </xf>
    <xf numFmtId="43" fontId="3" fillId="2" borderId="0" xfId="2" applyFont="1" applyFill="1" applyAlignment="1">
      <alignment horizontal="center" vertical="center"/>
    </xf>
    <xf numFmtId="43" fontId="3" fillId="0" borderId="0" xfId="2" applyFont="1" applyFill="1" applyAlignment="1">
      <alignment horizontal="center" vertical="center"/>
    </xf>
    <xf numFmtId="165" fontId="3" fillId="2" borderId="2" xfId="2" applyNumberFormat="1" applyFont="1" applyFill="1" applyBorder="1" applyAlignment="1">
      <alignment horizontal="right" vertical="center"/>
    </xf>
    <xf numFmtId="165" fontId="3" fillId="2" borderId="1" xfId="2" applyNumberFormat="1" applyFont="1" applyFill="1" applyBorder="1" applyAlignment="1">
      <alignment horizontal="right" vertical="center"/>
    </xf>
    <xf numFmtId="165" fontId="3" fillId="0" borderId="0" xfId="2" applyNumberFormat="1" applyFont="1" applyFill="1" applyBorder="1" applyAlignment="1">
      <alignment horizontal="right" vertical="center"/>
    </xf>
    <xf numFmtId="3" fontId="3" fillId="20" borderId="0" xfId="1" applyNumberFormat="1" applyFont="1" applyFill="1" applyAlignment="1">
      <alignment vertical="center"/>
    </xf>
    <xf numFmtId="165" fontId="2" fillId="2" borderId="2" xfId="2" applyNumberFormat="1" applyFont="1" applyFill="1" applyBorder="1" applyAlignment="1">
      <alignment horizontal="right" vertical="center"/>
    </xf>
    <xf numFmtId="165" fontId="2" fillId="0" borderId="0" xfId="2" applyNumberFormat="1" applyFont="1" applyFill="1" applyBorder="1" applyAlignment="1">
      <alignment horizontal="right" vertical="center"/>
    </xf>
    <xf numFmtId="0" fontId="3" fillId="20" borderId="0" xfId="1" applyFont="1" applyFill="1" applyAlignment="1">
      <alignment vertical="center"/>
    </xf>
    <xf numFmtId="164" fontId="2" fillId="2" borderId="2" xfId="2" applyNumberFormat="1" applyFont="1" applyFill="1" applyBorder="1" applyAlignment="1">
      <alignment horizontal="right" vertical="center"/>
    </xf>
    <xf numFmtId="3" fontId="3" fillId="21" borderId="0" xfId="1" applyNumberFormat="1" applyFont="1" applyFill="1" applyAlignment="1">
      <alignment vertical="center"/>
    </xf>
    <xf numFmtId="0" fontId="3" fillId="21" borderId="0" xfId="1" applyFont="1" applyFill="1" applyAlignment="1">
      <alignment vertical="center"/>
    </xf>
    <xf numFmtId="3" fontId="10" fillId="2" borderId="2" xfId="2" applyNumberFormat="1" applyFont="1" applyFill="1" applyBorder="1" applyAlignment="1">
      <alignment horizontal="right" vertical="center" wrapText="1" indent="1"/>
    </xf>
    <xf numFmtId="3" fontId="10" fillId="0" borderId="0" xfId="2" applyNumberFormat="1" applyFont="1" applyFill="1" applyBorder="1" applyAlignment="1">
      <alignment horizontal="right" vertical="center" wrapText="1" indent="1"/>
    </xf>
    <xf numFmtId="49" fontId="2" fillId="2" borderId="2" xfId="9" applyNumberFormat="1" applyFont="1" applyFill="1" applyBorder="1" applyAlignment="1">
      <alignment horizontal="center"/>
    </xf>
    <xf numFmtId="0" fontId="2" fillId="2" borderId="2" xfId="9" applyFont="1" applyFill="1" applyBorder="1" applyAlignment="1">
      <alignment vertical="center"/>
    </xf>
    <xf numFmtId="3" fontId="2" fillId="2" borderId="2" xfId="2" applyNumberFormat="1" applyFont="1" applyFill="1" applyBorder="1" applyAlignment="1">
      <alignment horizontal="right" vertical="center"/>
    </xf>
    <xf numFmtId="3" fontId="2" fillId="0" borderId="0" xfId="2" applyNumberFormat="1" applyFont="1" applyFill="1" applyBorder="1" applyAlignment="1">
      <alignment horizontal="right" vertical="center"/>
    </xf>
    <xf numFmtId="4" fontId="3" fillId="21" borderId="0" xfId="1" applyNumberFormat="1" applyFont="1" applyFill="1" applyAlignment="1">
      <alignment vertical="center"/>
    </xf>
    <xf numFmtId="3" fontId="3" fillId="21" borderId="0" xfId="0" applyNumberFormat="1" applyFont="1" applyFill="1" applyProtection="1">
      <protection locked="0"/>
    </xf>
    <xf numFmtId="0" fontId="3" fillId="2" borderId="2" xfId="9" applyFont="1" applyFill="1" applyBorder="1" applyAlignment="1">
      <alignment vertical="center"/>
    </xf>
    <xf numFmtId="4" fontId="3" fillId="2" borderId="2" xfId="2" applyNumberFormat="1" applyFont="1" applyFill="1" applyBorder="1" applyAlignment="1">
      <alignment vertical="center" wrapText="1"/>
    </xf>
    <xf numFmtId="3" fontId="3" fillId="0" borderId="0" xfId="2" applyNumberFormat="1" applyFont="1" applyFill="1" applyBorder="1" applyAlignment="1">
      <alignment vertical="center" wrapText="1"/>
    </xf>
    <xf numFmtId="3" fontId="2" fillId="21" borderId="0" xfId="1" applyNumberFormat="1" applyFont="1" applyFill="1" applyAlignment="1">
      <alignment vertical="center"/>
    </xf>
    <xf numFmtId="0" fontId="2" fillId="2" borderId="2" xfId="9" applyFont="1" applyFill="1" applyBorder="1" applyAlignment="1">
      <alignment horizontal="center" vertical="center"/>
    </xf>
    <xf numFmtId="4" fontId="2" fillId="2" borderId="2" xfId="2" applyNumberFormat="1" applyFont="1" applyFill="1" applyBorder="1" applyAlignment="1">
      <alignment horizontal="right" vertical="center"/>
    </xf>
    <xf numFmtId="4" fontId="2" fillId="0" borderId="0" xfId="2" applyNumberFormat="1" applyFont="1" applyFill="1" applyBorder="1" applyAlignment="1">
      <alignment horizontal="right" vertical="center"/>
    </xf>
    <xf numFmtId="0" fontId="10" fillId="2" borderId="2" xfId="9" applyFont="1" applyFill="1" applyBorder="1" applyAlignment="1">
      <alignment vertical="center"/>
    </xf>
    <xf numFmtId="0" fontId="3" fillId="2" borderId="2" xfId="9" applyFont="1" applyFill="1" applyBorder="1" applyAlignment="1">
      <alignment horizontal="center" vertical="center"/>
    </xf>
    <xf numFmtId="3" fontId="2" fillId="2" borderId="2" xfId="9" applyNumberFormat="1" applyFont="1" applyFill="1" applyBorder="1" applyAlignment="1">
      <alignment vertical="center"/>
    </xf>
    <xf numFmtId="0" fontId="2" fillId="2" borderId="0" xfId="9" applyFont="1" applyFill="1" applyAlignment="1">
      <alignment vertical="center"/>
    </xf>
    <xf numFmtId="3" fontId="3" fillId="2" borderId="0" xfId="2" applyNumberFormat="1" applyFont="1" applyFill="1" applyAlignment="1">
      <alignment horizontal="right" vertical="center" wrapText="1"/>
    </xf>
    <xf numFmtId="164" fontId="2" fillId="2" borderId="0" xfId="2" applyNumberFormat="1" applyFont="1" applyFill="1" applyAlignment="1">
      <alignment horizontal="center" vertical="center" wrapText="1"/>
    </xf>
    <xf numFmtId="164" fontId="2" fillId="2" borderId="0" xfId="2" applyNumberFormat="1" applyFont="1" applyFill="1" applyAlignment="1">
      <alignment horizontal="center" vertical="center" wrapText="1"/>
    </xf>
    <xf numFmtId="164" fontId="2" fillId="2" borderId="0" xfId="2" applyNumberFormat="1" applyFont="1" applyFill="1" applyAlignment="1">
      <alignment horizontal="center" vertical="center"/>
    </xf>
    <xf numFmtId="164" fontId="2" fillId="2" borderId="0" xfId="2" applyNumberFormat="1" applyFont="1" applyFill="1" applyAlignment="1">
      <alignment horizontal="center" vertical="center"/>
    </xf>
  </cellXfs>
  <cellStyles count="10">
    <cellStyle name="Millares 2 4 2 2 2 2" xfId="2" xr:uid="{B295CA1B-3892-43E1-B0E0-106D5232984A}"/>
    <cellStyle name="Millares 2 5 2 2" xfId="5" xr:uid="{19AA67B6-2B6C-4C83-BFFC-7F0826128AF6}"/>
    <cellStyle name="Normal" xfId="0" builtinId="0"/>
    <cellStyle name="Normal 2 2" xfId="4" xr:uid="{5302F57F-B992-48E5-B39D-D920BA07B050}"/>
    <cellStyle name="Normal 2 3" xfId="7" xr:uid="{B9750CC2-1CEC-419E-BDC6-0C380D040C4B}"/>
    <cellStyle name="Normal 2 3 5 2" xfId="8" xr:uid="{700ECB23-4338-4685-969C-CCEA9939B0BB}"/>
    <cellStyle name="Normal 2 3 8" xfId="3" xr:uid="{280DF661-8462-4693-BFEB-53751EDAD383}"/>
    <cellStyle name="Normal 3 2 2 2 2 2" xfId="9" xr:uid="{9E3E370F-E4D1-4B1F-94C8-C3147F4A2DEC}"/>
    <cellStyle name="Normal 3 3" xfId="6" xr:uid="{FB29DB73-5AF4-44AB-87DB-1E1DDD9449B6}"/>
    <cellStyle name="Normal 7 2 2 3 2" xfId="1" xr:uid="{56A6E815-1626-4618-B4A9-43941EA86F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mvazquez/Desktop/1ER%20TRIMESTRE%202022/INFORMACION%20FINANCIERA%204TO%20TRIMESTRE%202021%20COMPLE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mvazquez/Desktop/1ER%20TRIMESTRE%202022/INFORMACION%20FINANCIERA%201ER%20TRIMESTRE%20202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
      <sheetName val="EA"/>
      <sheetName val="ECSF "/>
      <sheetName val="EAA "/>
      <sheetName val="EADOP "/>
      <sheetName val="EVHP"/>
      <sheetName val="EFE "/>
      <sheetName val="IPC "/>
      <sheetName val="Notas PE "/>
    </sheetNames>
    <sheetDataSet>
      <sheetData sheetId="0"/>
      <sheetData sheetId="1"/>
      <sheetData sheetId="2"/>
      <sheetData sheetId="3"/>
      <sheetData sheetId="4"/>
      <sheetData sheetId="5"/>
      <sheetData sheetId="6"/>
      <sheetData sheetId="7" refreshError="1"/>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F "/>
      <sheetName val="EA"/>
      <sheetName val="ECSF "/>
      <sheetName val="EAA "/>
      <sheetName val="EADOP "/>
      <sheetName val="EVHP"/>
      <sheetName val="EFE "/>
      <sheetName val="IPC "/>
      <sheetName val="Notas PE "/>
      <sheetName val="EAI"/>
      <sheetName val="CtasAdmvas 1"/>
      <sheetName val="CtasAdmvas 2"/>
      <sheetName val="CtasAdmvas 3"/>
      <sheetName val="COG"/>
      <sheetName val="CTG"/>
      <sheetName val="CFF"/>
      <sheetName val="EN"/>
      <sheetName val="ID"/>
      <sheetName val="GCP"/>
      <sheetName val="PPI GLOBAL"/>
      <sheetName val="PPI"/>
      <sheetName val="PK TRIM"/>
      <sheetName val="IR"/>
      <sheetName val="FF"/>
      <sheetName val="IPF"/>
      <sheetName val="RBM"/>
      <sheetName val="RBI"/>
      <sheetName val="MPAS"/>
      <sheetName val="CBEP"/>
      <sheetName val="DGF"/>
      <sheetName val="EB"/>
      <sheetName val="Hoja11"/>
      <sheetName val="IAD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E075A-1297-41EE-B4C3-67E1487EA77D}">
  <sheetPr>
    <tabColor rgb="FFCC0066"/>
  </sheetPr>
  <dimension ref="A2:R651"/>
  <sheetViews>
    <sheetView showGridLines="0" tabSelected="1" zoomScale="80" zoomScaleNormal="80" workbookViewId="0">
      <selection activeCell="I631" sqref="I631"/>
    </sheetView>
  </sheetViews>
  <sheetFormatPr baseColWidth="10" defaultRowHeight="14.25" customHeight="1" x14ac:dyDescent="0.2"/>
  <cols>
    <col min="1" max="1" width="12" style="1" customWidth="1"/>
    <col min="2" max="2" width="3.6640625" style="1" customWidth="1"/>
    <col min="3" max="3" width="3" style="1" customWidth="1"/>
    <col min="4" max="5" width="3" style="3" customWidth="1"/>
    <col min="6" max="6" width="4.33203125" style="3" customWidth="1"/>
    <col min="7" max="7" width="15.5" style="3" customWidth="1"/>
    <col min="8" max="8" width="5.83203125" style="3" customWidth="1"/>
    <col min="9" max="9" width="87.1640625" style="4" customWidth="1"/>
    <col min="10" max="10" width="24.83203125" style="4" customWidth="1"/>
    <col min="11" max="11" width="29.6640625" style="4" customWidth="1"/>
    <col min="12" max="12" width="24.1640625" style="4" customWidth="1"/>
    <col min="13" max="13" width="22.6640625" style="2" customWidth="1"/>
    <col min="14" max="14" width="22.33203125" style="1" customWidth="1"/>
    <col min="15" max="15" width="22.5" style="1" customWidth="1"/>
    <col min="16" max="16" width="18.1640625" style="1" customWidth="1"/>
    <col min="17" max="17" width="18.5" style="1" customWidth="1"/>
    <col min="18" max="18" width="14.5" style="1" bestFit="1" customWidth="1"/>
    <col min="19" max="257" width="12" style="1"/>
    <col min="258" max="258" width="3.6640625" style="1" customWidth="1"/>
    <col min="259" max="261" width="3" style="1" customWidth="1"/>
    <col min="262" max="262" width="4.33203125" style="1" customWidth="1"/>
    <col min="263" max="263" width="15.5" style="1" customWidth="1"/>
    <col min="264" max="264" width="5.83203125" style="1" customWidth="1"/>
    <col min="265" max="265" width="87.1640625" style="1" customWidth="1"/>
    <col min="266" max="266" width="24.83203125" style="1" customWidth="1"/>
    <col min="267" max="267" width="29.6640625" style="1" customWidth="1"/>
    <col min="268" max="268" width="24.1640625" style="1" customWidth="1"/>
    <col min="269" max="269" width="22.6640625" style="1" customWidth="1"/>
    <col min="270" max="270" width="22.33203125" style="1" customWidth="1"/>
    <col min="271" max="271" width="22.5" style="1" customWidth="1"/>
    <col min="272" max="272" width="18.1640625" style="1" customWidth="1"/>
    <col min="273" max="273" width="18.5" style="1" customWidth="1"/>
    <col min="274" max="274" width="14.5" style="1" bestFit="1" customWidth="1"/>
    <col min="275" max="513" width="12" style="1"/>
    <col min="514" max="514" width="3.6640625" style="1" customWidth="1"/>
    <col min="515" max="517" width="3" style="1" customWidth="1"/>
    <col min="518" max="518" width="4.33203125" style="1" customWidth="1"/>
    <col min="519" max="519" width="15.5" style="1" customWidth="1"/>
    <col min="520" max="520" width="5.83203125" style="1" customWidth="1"/>
    <col min="521" max="521" width="87.1640625" style="1" customWidth="1"/>
    <col min="522" max="522" width="24.83203125" style="1" customWidth="1"/>
    <col min="523" max="523" width="29.6640625" style="1" customWidth="1"/>
    <col min="524" max="524" width="24.1640625" style="1" customWidth="1"/>
    <col min="525" max="525" width="22.6640625" style="1" customWidth="1"/>
    <col min="526" max="526" width="22.33203125" style="1" customWidth="1"/>
    <col min="527" max="527" width="22.5" style="1" customWidth="1"/>
    <col min="528" max="528" width="18.1640625" style="1" customWidth="1"/>
    <col min="529" max="529" width="18.5" style="1" customWidth="1"/>
    <col min="530" max="530" width="14.5" style="1" bestFit="1" customWidth="1"/>
    <col min="531" max="769" width="12" style="1"/>
    <col min="770" max="770" width="3.6640625" style="1" customWidth="1"/>
    <col min="771" max="773" width="3" style="1" customWidth="1"/>
    <col min="774" max="774" width="4.33203125" style="1" customWidth="1"/>
    <col min="775" max="775" width="15.5" style="1" customWidth="1"/>
    <col min="776" max="776" width="5.83203125" style="1" customWidth="1"/>
    <col min="777" max="777" width="87.1640625" style="1" customWidth="1"/>
    <col min="778" max="778" width="24.83203125" style="1" customWidth="1"/>
    <col min="779" max="779" width="29.6640625" style="1" customWidth="1"/>
    <col min="780" max="780" width="24.1640625" style="1" customWidth="1"/>
    <col min="781" max="781" width="22.6640625" style="1" customWidth="1"/>
    <col min="782" max="782" width="22.33203125" style="1" customWidth="1"/>
    <col min="783" max="783" width="22.5" style="1" customWidth="1"/>
    <col min="784" max="784" width="18.1640625" style="1" customWidth="1"/>
    <col min="785" max="785" width="18.5" style="1" customWidth="1"/>
    <col min="786" max="786" width="14.5" style="1" bestFit="1" customWidth="1"/>
    <col min="787" max="1025" width="12" style="1"/>
    <col min="1026" max="1026" width="3.6640625" style="1" customWidth="1"/>
    <col min="1027" max="1029" width="3" style="1" customWidth="1"/>
    <col min="1030" max="1030" width="4.33203125" style="1" customWidth="1"/>
    <col min="1031" max="1031" width="15.5" style="1" customWidth="1"/>
    <col min="1032" max="1032" width="5.83203125" style="1" customWidth="1"/>
    <col min="1033" max="1033" width="87.1640625" style="1" customWidth="1"/>
    <col min="1034" max="1034" width="24.83203125" style="1" customWidth="1"/>
    <col min="1035" max="1035" width="29.6640625" style="1" customWidth="1"/>
    <col min="1036" max="1036" width="24.1640625" style="1" customWidth="1"/>
    <col min="1037" max="1037" width="22.6640625" style="1" customWidth="1"/>
    <col min="1038" max="1038" width="22.33203125" style="1" customWidth="1"/>
    <col min="1039" max="1039" width="22.5" style="1" customWidth="1"/>
    <col min="1040" max="1040" width="18.1640625" style="1" customWidth="1"/>
    <col min="1041" max="1041" width="18.5" style="1" customWidth="1"/>
    <col min="1042" max="1042" width="14.5" style="1" bestFit="1" customWidth="1"/>
    <col min="1043" max="1281" width="12" style="1"/>
    <col min="1282" max="1282" width="3.6640625" style="1" customWidth="1"/>
    <col min="1283" max="1285" width="3" style="1" customWidth="1"/>
    <col min="1286" max="1286" width="4.33203125" style="1" customWidth="1"/>
    <col min="1287" max="1287" width="15.5" style="1" customWidth="1"/>
    <col min="1288" max="1288" width="5.83203125" style="1" customWidth="1"/>
    <col min="1289" max="1289" width="87.1640625" style="1" customWidth="1"/>
    <col min="1290" max="1290" width="24.83203125" style="1" customWidth="1"/>
    <col min="1291" max="1291" width="29.6640625" style="1" customWidth="1"/>
    <col min="1292" max="1292" width="24.1640625" style="1" customWidth="1"/>
    <col min="1293" max="1293" width="22.6640625" style="1" customWidth="1"/>
    <col min="1294" max="1294" width="22.33203125" style="1" customWidth="1"/>
    <col min="1295" max="1295" width="22.5" style="1" customWidth="1"/>
    <col min="1296" max="1296" width="18.1640625" style="1" customWidth="1"/>
    <col min="1297" max="1297" width="18.5" style="1" customWidth="1"/>
    <col min="1298" max="1298" width="14.5" style="1" bestFit="1" customWidth="1"/>
    <col min="1299" max="1537" width="12" style="1"/>
    <col min="1538" max="1538" width="3.6640625" style="1" customWidth="1"/>
    <col min="1539" max="1541" width="3" style="1" customWidth="1"/>
    <col min="1542" max="1542" width="4.33203125" style="1" customWidth="1"/>
    <col min="1543" max="1543" width="15.5" style="1" customWidth="1"/>
    <col min="1544" max="1544" width="5.83203125" style="1" customWidth="1"/>
    <col min="1545" max="1545" width="87.1640625" style="1" customWidth="1"/>
    <col min="1546" max="1546" width="24.83203125" style="1" customWidth="1"/>
    <col min="1547" max="1547" width="29.6640625" style="1" customWidth="1"/>
    <col min="1548" max="1548" width="24.1640625" style="1" customWidth="1"/>
    <col min="1549" max="1549" width="22.6640625" style="1" customWidth="1"/>
    <col min="1550" max="1550" width="22.33203125" style="1" customWidth="1"/>
    <col min="1551" max="1551" width="22.5" style="1" customWidth="1"/>
    <col min="1552" max="1552" width="18.1640625" style="1" customWidth="1"/>
    <col min="1553" max="1553" width="18.5" style="1" customWidth="1"/>
    <col min="1554" max="1554" width="14.5" style="1" bestFit="1" customWidth="1"/>
    <col min="1555" max="1793" width="12" style="1"/>
    <col min="1794" max="1794" width="3.6640625" style="1" customWidth="1"/>
    <col min="1795" max="1797" width="3" style="1" customWidth="1"/>
    <col min="1798" max="1798" width="4.33203125" style="1" customWidth="1"/>
    <col min="1799" max="1799" width="15.5" style="1" customWidth="1"/>
    <col min="1800" max="1800" width="5.83203125" style="1" customWidth="1"/>
    <col min="1801" max="1801" width="87.1640625" style="1" customWidth="1"/>
    <col min="1802" max="1802" width="24.83203125" style="1" customWidth="1"/>
    <col min="1803" max="1803" width="29.6640625" style="1" customWidth="1"/>
    <col min="1804" max="1804" width="24.1640625" style="1" customWidth="1"/>
    <col min="1805" max="1805" width="22.6640625" style="1" customWidth="1"/>
    <col min="1806" max="1806" width="22.33203125" style="1" customWidth="1"/>
    <col min="1807" max="1807" width="22.5" style="1" customWidth="1"/>
    <col min="1808" max="1808" width="18.1640625" style="1" customWidth="1"/>
    <col min="1809" max="1809" width="18.5" style="1" customWidth="1"/>
    <col min="1810" max="1810" width="14.5" style="1" bestFit="1" customWidth="1"/>
    <col min="1811" max="2049" width="12" style="1"/>
    <col min="2050" max="2050" width="3.6640625" style="1" customWidth="1"/>
    <col min="2051" max="2053" width="3" style="1" customWidth="1"/>
    <col min="2054" max="2054" width="4.33203125" style="1" customWidth="1"/>
    <col min="2055" max="2055" width="15.5" style="1" customWidth="1"/>
    <col min="2056" max="2056" width="5.83203125" style="1" customWidth="1"/>
    <col min="2057" max="2057" width="87.1640625" style="1" customWidth="1"/>
    <col min="2058" max="2058" width="24.83203125" style="1" customWidth="1"/>
    <col min="2059" max="2059" width="29.6640625" style="1" customWidth="1"/>
    <col min="2060" max="2060" width="24.1640625" style="1" customWidth="1"/>
    <col min="2061" max="2061" width="22.6640625" style="1" customWidth="1"/>
    <col min="2062" max="2062" width="22.33203125" style="1" customWidth="1"/>
    <col min="2063" max="2063" width="22.5" style="1" customWidth="1"/>
    <col min="2064" max="2064" width="18.1640625" style="1" customWidth="1"/>
    <col min="2065" max="2065" width="18.5" style="1" customWidth="1"/>
    <col min="2066" max="2066" width="14.5" style="1" bestFit="1" customWidth="1"/>
    <col min="2067" max="2305" width="12" style="1"/>
    <col min="2306" max="2306" width="3.6640625" style="1" customWidth="1"/>
    <col min="2307" max="2309" width="3" style="1" customWidth="1"/>
    <col min="2310" max="2310" width="4.33203125" style="1" customWidth="1"/>
    <col min="2311" max="2311" width="15.5" style="1" customWidth="1"/>
    <col min="2312" max="2312" width="5.83203125" style="1" customWidth="1"/>
    <col min="2313" max="2313" width="87.1640625" style="1" customWidth="1"/>
    <col min="2314" max="2314" width="24.83203125" style="1" customWidth="1"/>
    <col min="2315" max="2315" width="29.6640625" style="1" customWidth="1"/>
    <col min="2316" max="2316" width="24.1640625" style="1" customWidth="1"/>
    <col min="2317" max="2317" width="22.6640625" style="1" customWidth="1"/>
    <col min="2318" max="2318" width="22.33203125" style="1" customWidth="1"/>
    <col min="2319" max="2319" width="22.5" style="1" customWidth="1"/>
    <col min="2320" max="2320" width="18.1640625" style="1" customWidth="1"/>
    <col min="2321" max="2321" width="18.5" style="1" customWidth="1"/>
    <col min="2322" max="2322" width="14.5" style="1" bestFit="1" customWidth="1"/>
    <col min="2323" max="2561" width="12" style="1"/>
    <col min="2562" max="2562" width="3.6640625" style="1" customWidth="1"/>
    <col min="2563" max="2565" width="3" style="1" customWidth="1"/>
    <col min="2566" max="2566" width="4.33203125" style="1" customWidth="1"/>
    <col min="2567" max="2567" width="15.5" style="1" customWidth="1"/>
    <col min="2568" max="2568" width="5.83203125" style="1" customWidth="1"/>
    <col min="2569" max="2569" width="87.1640625" style="1" customWidth="1"/>
    <col min="2570" max="2570" width="24.83203125" style="1" customWidth="1"/>
    <col min="2571" max="2571" width="29.6640625" style="1" customWidth="1"/>
    <col min="2572" max="2572" width="24.1640625" style="1" customWidth="1"/>
    <col min="2573" max="2573" width="22.6640625" style="1" customWidth="1"/>
    <col min="2574" max="2574" width="22.33203125" style="1" customWidth="1"/>
    <col min="2575" max="2575" width="22.5" style="1" customWidth="1"/>
    <col min="2576" max="2576" width="18.1640625" style="1" customWidth="1"/>
    <col min="2577" max="2577" width="18.5" style="1" customWidth="1"/>
    <col min="2578" max="2578" width="14.5" style="1" bestFit="1" customWidth="1"/>
    <col min="2579" max="2817" width="12" style="1"/>
    <col min="2818" max="2818" width="3.6640625" style="1" customWidth="1"/>
    <col min="2819" max="2821" width="3" style="1" customWidth="1"/>
    <col min="2822" max="2822" width="4.33203125" style="1" customWidth="1"/>
    <col min="2823" max="2823" width="15.5" style="1" customWidth="1"/>
    <col min="2824" max="2824" width="5.83203125" style="1" customWidth="1"/>
    <col min="2825" max="2825" width="87.1640625" style="1" customWidth="1"/>
    <col min="2826" max="2826" width="24.83203125" style="1" customWidth="1"/>
    <col min="2827" max="2827" width="29.6640625" style="1" customWidth="1"/>
    <col min="2828" max="2828" width="24.1640625" style="1" customWidth="1"/>
    <col min="2829" max="2829" width="22.6640625" style="1" customWidth="1"/>
    <col min="2830" max="2830" width="22.33203125" style="1" customWidth="1"/>
    <col min="2831" max="2831" width="22.5" style="1" customWidth="1"/>
    <col min="2832" max="2832" width="18.1640625" style="1" customWidth="1"/>
    <col min="2833" max="2833" width="18.5" style="1" customWidth="1"/>
    <col min="2834" max="2834" width="14.5" style="1" bestFit="1" customWidth="1"/>
    <col min="2835" max="3073" width="12" style="1"/>
    <col min="3074" max="3074" width="3.6640625" style="1" customWidth="1"/>
    <col min="3075" max="3077" width="3" style="1" customWidth="1"/>
    <col min="3078" max="3078" width="4.33203125" style="1" customWidth="1"/>
    <col min="3079" max="3079" width="15.5" style="1" customWidth="1"/>
    <col min="3080" max="3080" width="5.83203125" style="1" customWidth="1"/>
    <col min="3081" max="3081" width="87.1640625" style="1" customWidth="1"/>
    <col min="3082" max="3082" width="24.83203125" style="1" customWidth="1"/>
    <col min="3083" max="3083" width="29.6640625" style="1" customWidth="1"/>
    <col min="3084" max="3084" width="24.1640625" style="1" customWidth="1"/>
    <col min="3085" max="3085" width="22.6640625" style="1" customWidth="1"/>
    <col min="3086" max="3086" width="22.33203125" style="1" customWidth="1"/>
    <col min="3087" max="3087" width="22.5" style="1" customWidth="1"/>
    <col min="3088" max="3088" width="18.1640625" style="1" customWidth="1"/>
    <col min="3089" max="3089" width="18.5" style="1" customWidth="1"/>
    <col min="3090" max="3090" width="14.5" style="1" bestFit="1" customWidth="1"/>
    <col min="3091" max="3329" width="12" style="1"/>
    <col min="3330" max="3330" width="3.6640625" style="1" customWidth="1"/>
    <col min="3331" max="3333" width="3" style="1" customWidth="1"/>
    <col min="3334" max="3334" width="4.33203125" style="1" customWidth="1"/>
    <col min="3335" max="3335" width="15.5" style="1" customWidth="1"/>
    <col min="3336" max="3336" width="5.83203125" style="1" customWidth="1"/>
    <col min="3337" max="3337" width="87.1640625" style="1" customWidth="1"/>
    <col min="3338" max="3338" width="24.83203125" style="1" customWidth="1"/>
    <col min="3339" max="3339" width="29.6640625" style="1" customWidth="1"/>
    <col min="3340" max="3340" width="24.1640625" style="1" customWidth="1"/>
    <col min="3341" max="3341" width="22.6640625" style="1" customWidth="1"/>
    <col min="3342" max="3342" width="22.33203125" style="1" customWidth="1"/>
    <col min="3343" max="3343" width="22.5" style="1" customWidth="1"/>
    <col min="3344" max="3344" width="18.1640625" style="1" customWidth="1"/>
    <col min="3345" max="3345" width="18.5" style="1" customWidth="1"/>
    <col min="3346" max="3346" width="14.5" style="1" bestFit="1" customWidth="1"/>
    <col min="3347" max="3585" width="12" style="1"/>
    <col min="3586" max="3586" width="3.6640625" style="1" customWidth="1"/>
    <col min="3587" max="3589" width="3" style="1" customWidth="1"/>
    <col min="3590" max="3590" width="4.33203125" style="1" customWidth="1"/>
    <col min="3591" max="3591" width="15.5" style="1" customWidth="1"/>
    <col min="3592" max="3592" width="5.83203125" style="1" customWidth="1"/>
    <col min="3593" max="3593" width="87.1640625" style="1" customWidth="1"/>
    <col min="3594" max="3594" width="24.83203125" style="1" customWidth="1"/>
    <col min="3595" max="3595" width="29.6640625" style="1" customWidth="1"/>
    <col min="3596" max="3596" width="24.1640625" style="1" customWidth="1"/>
    <col min="3597" max="3597" width="22.6640625" style="1" customWidth="1"/>
    <col min="3598" max="3598" width="22.33203125" style="1" customWidth="1"/>
    <col min="3599" max="3599" width="22.5" style="1" customWidth="1"/>
    <col min="3600" max="3600" width="18.1640625" style="1" customWidth="1"/>
    <col min="3601" max="3601" width="18.5" style="1" customWidth="1"/>
    <col min="3602" max="3602" width="14.5" style="1" bestFit="1" customWidth="1"/>
    <col min="3603" max="3841" width="12" style="1"/>
    <col min="3842" max="3842" width="3.6640625" style="1" customWidth="1"/>
    <col min="3843" max="3845" width="3" style="1" customWidth="1"/>
    <col min="3846" max="3846" width="4.33203125" style="1" customWidth="1"/>
    <col min="3847" max="3847" width="15.5" style="1" customWidth="1"/>
    <col min="3848" max="3848" width="5.83203125" style="1" customWidth="1"/>
    <col min="3849" max="3849" width="87.1640625" style="1" customWidth="1"/>
    <col min="3850" max="3850" width="24.83203125" style="1" customWidth="1"/>
    <col min="3851" max="3851" width="29.6640625" style="1" customWidth="1"/>
    <col min="3852" max="3852" width="24.1640625" style="1" customWidth="1"/>
    <col min="3853" max="3853" width="22.6640625" style="1" customWidth="1"/>
    <col min="3854" max="3854" width="22.33203125" style="1" customWidth="1"/>
    <col min="3855" max="3855" width="22.5" style="1" customWidth="1"/>
    <col min="3856" max="3856" width="18.1640625" style="1" customWidth="1"/>
    <col min="3857" max="3857" width="18.5" style="1" customWidth="1"/>
    <col min="3858" max="3858" width="14.5" style="1" bestFit="1" customWidth="1"/>
    <col min="3859" max="4097" width="12" style="1"/>
    <col min="4098" max="4098" width="3.6640625" style="1" customWidth="1"/>
    <col min="4099" max="4101" width="3" style="1" customWidth="1"/>
    <col min="4102" max="4102" width="4.33203125" style="1" customWidth="1"/>
    <col min="4103" max="4103" width="15.5" style="1" customWidth="1"/>
    <col min="4104" max="4104" width="5.83203125" style="1" customWidth="1"/>
    <col min="4105" max="4105" width="87.1640625" style="1" customWidth="1"/>
    <col min="4106" max="4106" width="24.83203125" style="1" customWidth="1"/>
    <col min="4107" max="4107" width="29.6640625" style="1" customWidth="1"/>
    <col min="4108" max="4108" width="24.1640625" style="1" customWidth="1"/>
    <col min="4109" max="4109" width="22.6640625" style="1" customWidth="1"/>
    <col min="4110" max="4110" width="22.33203125" style="1" customWidth="1"/>
    <col min="4111" max="4111" width="22.5" style="1" customWidth="1"/>
    <col min="4112" max="4112" width="18.1640625" style="1" customWidth="1"/>
    <col min="4113" max="4113" width="18.5" style="1" customWidth="1"/>
    <col min="4114" max="4114" width="14.5" style="1" bestFit="1" customWidth="1"/>
    <col min="4115" max="4353" width="12" style="1"/>
    <col min="4354" max="4354" width="3.6640625" style="1" customWidth="1"/>
    <col min="4355" max="4357" width="3" style="1" customWidth="1"/>
    <col min="4358" max="4358" width="4.33203125" style="1" customWidth="1"/>
    <col min="4359" max="4359" width="15.5" style="1" customWidth="1"/>
    <col min="4360" max="4360" width="5.83203125" style="1" customWidth="1"/>
    <col min="4361" max="4361" width="87.1640625" style="1" customWidth="1"/>
    <col min="4362" max="4362" width="24.83203125" style="1" customWidth="1"/>
    <col min="4363" max="4363" width="29.6640625" style="1" customWidth="1"/>
    <col min="4364" max="4364" width="24.1640625" style="1" customWidth="1"/>
    <col min="4365" max="4365" width="22.6640625" style="1" customWidth="1"/>
    <col min="4366" max="4366" width="22.33203125" style="1" customWidth="1"/>
    <col min="4367" max="4367" width="22.5" style="1" customWidth="1"/>
    <col min="4368" max="4368" width="18.1640625" style="1" customWidth="1"/>
    <col min="4369" max="4369" width="18.5" style="1" customWidth="1"/>
    <col min="4370" max="4370" width="14.5" style="1" bestFit="1" customWidth="1"/>
    <col min="4371" max="4609" width="12" style="1"/>
    <col min="4610" max="4610" width="3.6640625" style="1" customWidth="1"/>
    <col min="4611" max="4613" width="3" style="1" customWidth="1"/>
    <col min="4614" max="4614" width="4.33203125" style="1" customWidth="1"/>
    <col min="4615" max="4615" width="15.5" style="1" customWidth="1"/>
    <col min="4616" max="4616" width="5.83203125" style="1" customWidth="1"/>
    <col min="4617" max="4617" width="87.1640625" style="1" customWidth="1"/>
    <col min="4618" max="4618" width="24.83203125" style="1" customWidth="1"/>
    <col min="4619" max="4619" width="29.6640625" style="1" customWidth="1"/>
    <col min="4620" max="4620" width="24.1640625" style="1" customWidth="1"/>
    <col min="4621" max="4621" width="22.6640625" style="1" customWidth="1"/>
    <col min="4622" max="4622" width="22.33203125" style="1" customWidth="1"/>
    <col min="4623" max="4623" width="22.5" style="1" customWidth="1"/>
    <col min="4624" max="4624" width="18.1640625" style="1" customWidth="1"/>
    <col min="4625" max="4625" width="18.5" style="1" customWidth="1"/>
    <col min="4626" max="4626" width="14.5" style="1" bestFit="1" customWidth="1"/>
    <col min="4627" max="4865" width="12" style="1"/>
    <col min="4866" max="4866" width="3.6640625" style="1" customWidth="1"/>
    <col min="4867" max="4869" width="3" style="1" customWidth="1"/>
    <col min="4870" max="4870" width="4.33203125" style="1" customWidth="1"/>
    <col min="4871" max="4871" width="15.5" style="1" customWidth="1"/>
    <col min="4872" max="4872" width="5.83203125" style="1" customWidth="1"/>
    <col min="4873" max="4873" width="87.1640625" style="1" customWidth="1"/>
    <col min="4874" max="4874" width="24.83203125" style="1" customWidth="1"/>
    <col min="4875" max="4875" width="29.6640625" style="1" customWidth="1"/>
    <col min="4876" max="4876" width="24.1640625" style="1" customWidth="1"/>
    <col min="4877" max="4877" width="22.6640625" style="1" customWidth="1"/>
    <col min="4878" max="4878" width="22.33203125" style="1" customWidth="1"/>
    <col min="4879" max="4879" width="22.5" style="1" customWidth="1"/>
    <col min="4880" max="4880" width="18.1640625" style="1" customWidth="1"/>
    <col min="4881" max="4881" width="18.5" style="1" customWidth="1"/>
    <col min="4882" max="4882" width="14.5" style="1" bestFit="1" customWidth="1"/>
    <col min="4883" max="5121" width="12" style="1"/>
    <col min="5122" max="5122" width="3.6640625" style="1" customWidth="1"/>
    <col min="5123" max="5125" width="3" style="1" customWidth="1"/>
    <col min="5126" max="5126" width="4.33203125" style="1" customWidth="1"/>
    <col min="5127" max="5127" width="15.5" style="1" customWidth="1"/>
    <col min="5128" max="5128" width="5.83203125" style="1" customWidth="1"/>
    <col min="5129" max="5129" width="87.1640625" style="1" customWidth="1"/>
    <col min="5130" max="5130" width="24.83203125" style="1" customWidth="1"/>
    <col min="5131" max="5131" width="29.6640625" style="1" customWidth="1"/>
    <col min="5132" max="5132" width="24.1640625" style="1" customWidth="1"/>
    <col min="5133" max="5133" width="22.6640625" style="1" customWidth="1"/>
    <col min="5134" max="5134" width="22.33203125" style="1" customWidth="1"/>
    <col min="5135" max="5135" width="22.5" style="1" customWidth="1"/>
    <col min="5136" max="5136" width="18.1640625" style="1" customWidth="1"/>
    <col min="5137" max="5137" width="18.5" style="1" customWidth="1"/>
    <col min="5138" max="5138" width="14.5" style="1" bestFit="1" customWidth="1"/>
    <col min="5139" max="5377" width="12" style="1"/>
    <col min="5378" max="5378" width="3.6640625" style="1" customWidth="1"/>
    <col min="5379" max="5381" width="3" style="1" customWidth="1"/>
    <col min="5382" max="5382" width="4.33203125" style="1" customWidth="1"/>
    <col min="5383" max="5383" width="15.5" style="1" customWidth="1"/>
    <col min="5384" max="5384" width="5.83203125" style="1" customWidth="1"/>
    <col min="5385" max="5385" width="87.1640625" style="1" customWidth="1"/>
    <col min="5386" max="5386" width="24.83203125" style="1" customWidth="1"/>
    <col min="5387" max="5387" width="29.6640625" style="1" customWidth="1"/>
    <col min="5388" max="5388" width="24.1640625" style="1" customWidth="1"/>
    <col min="5389" max="5389" width="22.6640625" style="1" customWidth="1"/>
    <col min="5390" max="5390" width="22.33203125" style="1" customWidth="1"/>
    <col min="5391" max="5391" width="22.5" style="1" customWidth="1"/>
    <col min="5392" max="5392" width="18.1640625" style="1" customWidth="1"/>
    <col min="5393" max="5393" width="18.5" style="1" customWidth="1"/>
    <col min="5394" max="5394" width="14.5" style="1" bestFit="1" customWidth="1"/>
    <col min="5395" max="5633" width="12" style="1"/>
    <col min="5634" max="5634" width="3.6640625" style="1" customWidth="1"/>
    <col min="5635" max="5637" width="3" style="1" customWidth="1"/>
    <col min="5638" max="5638" width="4.33203125" style="1" customWidth="1"/>
    <col min="5639" max="5639" width="15.5" style="1" customWidth="1"/>
    <col min="5640" max="5640" width="5.83203125" style="1" customWidth="1"/>
    <col min="5641" max="5641" width="87.1640625" style="1" customWidth="1"/>
    <col min="5642" max="5642" width="24.83203125" style="1" customWidth="1"/>
    <col min="5643" max="5643" width="29.6640625" style="1" customWidth="1"/>
    <col min="5644" max="5644" width="24.1640625" style="1" customWidth="1"/>
    <col min="5645" max="5645" width="22.6640625" style="1" customWidth="1"/>
    <col min="5646" max="5646" width="22.33203125" style="1" customWidth="1"/>
    <col min="5647" max="5647" width="22.5" style="1" customWidth="1"/>
    <col min="5648" max="5648" width="18.1640625" style="1" customWidth="1"/>
    <col min="5649" max="5649" width="18.5" style="1" customWidth="1"/>
    <col min="5650" max="5650" width="14.5" style="1" bestFit="1" customWidth="1"/>
    <col min="5651" max="5889" width="12" style="1"/>
    <col min="5890" max="5890" width="3.6640625" style="1" customWidth="1"/>
    <col min="5891" max="5893" width="3" style="1" customWidth="1"/>
    <col min="5894" max="5894" width="4.33203125" style="1" customWidth="1"/>
    <col min="5895" max="5895" width="15.5" style="1" customWidth="1"/>
    <col min="5896" max="5896" width="5.83203125" style="1" customWidth="1"/>
    <col min="5897" max="5897" width="87.1640625" style="1" customWidth="1"/>
    <col min="5898" max="5898" width="24.83203125" style="1" customWidth="1"/>
    <col min="5899" max="5899" width="29.6640625" style="1" customWidth="1"/>
    <col min="5900" max="5900" width="24.1640625" style="1" customWidth="1"/>
    <col min="5901" max="5901" width="22.6640625" style="1" customWidth="1"/>
    <col min="5902" max="5902" width="22.33203125" style="1" customWidth="1"/>
    <col min="5903" max="5903" width="22.5" style="1" customWidth="1"/>
    <col min="5904" max="5904" width="18.1640625" style="1" customWidth="1"/>
    <col min="5905" max="5905" width="18.5" style="1" customWidth="1"/>
    <col min="5906" max="5906" width="14.5" style="1" bestFit="1" customWidth="1"/>
    <col min="5907" max="6145" width="12" style="1"/>
    <col min="6146" max="6146" width="3.6640625" style="1" customWidth="1"/>
    <col min="6147" max="6149" width="3" style="1" customWidth="1"/>
    <col min="6150" max="6150" width="4.33203125" style="1" customWidth="1"/>
    <col min="6151" max="6151" width="15.5" style="1" customWidth="1"/>
    <col min="6152" max="6152" width="5.83203125" style="1" customWidth="1"/>
    <col min="6153" max="6153" width="87.1640625" style="1" customWidth="1"/>
    <col min="6154" max="6154" width="24.83203125" style="1" customWidth="1"/>
    <col min="6155" max="6155" width="29.6640625" style="1" customWidth="1"/>
    <col min="6156" max="6156" width="24.1640625" style="1" customWidth="1"/>
    <col min="6157" max="6157" width="22.6640625" style="1" customWidth="1"/>
    <col min="6158" max="6158" width="22.33203125" style="1" customWidth="1"/>
    <col min="6159" max="6159" width="22.5" style="1" customWidth="1"/>
    <col min="6160" max="6160" width="18.1640625" style="1" customWidth="1"/>
    <col min="6161" max="6161" width="18.5" style="1" customWidth="1"/>
    <col min="6162" max="6162" width="14.5" style="1" bestFit="1" customWidth="1"/>
    <col min="6163" max="6401" width="12" style="1"/>
    <col min="6402" max="6402" width="3.6640625" style="1" customWidth="1"/>
    <col min="6403" max="6405" width="3" style="1" customWidth="1"/>
    <col min="6406" max="6406" width="4.33203125" style="1" customWidth="1"/>
    <col min="6407" max="6407" width="15.5" style="1" customWidth="1"/>
    <col min="6408" max="6408" width="5.83203125" style="1" customWidth="1"/>
    <col min="6409" max="6409" width="87.1640625" style="1" customWidth="1"/>
    <col min="6410" max="6410" width="24.83203125" style="1" customWidth="1"/>
    <col min="6411" max="6411" width="29.6640625" style="1" customWidth="1"/>
    <col min="6412" max="6412" width="24.1640625" style="1" customWidth="1"/>
    <col min="6413" max="6413" width="22.6640625" style="1" customWidth="1"/>
    <col min="6414" max="6414" width="22.33203125" style="1" customWidth="1"/>
    <col min="6415" max="6415" width="22.5" style="1" customWidth="1"/>
    <col min="6416" max="6416" width="18.1640625" style="1" customWidth="1"/>
    <col min="6417" max="6417" width="18.5" style="1" customWidth="1"/>
    <col min="6418" max="6418" width="14.5" style="1" bestFit="1" customWidth="1"/>
    <col min="6419" max="6657" width="12" style="1"/>
    <col min="6658" max="6658" width="3.6640625" style="1" customWidth="1"/>
    <col min="6659" max="6661" width="3" style="1" customWidth="1"/>
    <col min="6662" max="6662" width="4.33203125" style="1" customWidth="1"/>
    <col min="6663" max="6663" width="15.5" style="1" customWidth="1"/>
    <col min="6664" max="6664" width="5.83203125" style="1" customWidth="1"/>
    <col min="6665" max="6665" width="87.1640625" style="1" customWidth="1"/>
    <col min="6666" max="6666" width="24.83203125" style="1" customWidth="1"/>
    <col min="6667" max="6667" width="29.6640625" style="1" customWidth="1"/>
    <col min="6668" max="6668" width="24.1640625" style="1" customWidth="1"/>
    <col min="6669" max="6669" width="22.6640625" style="1" customWidth="1"/>
    <col min="6670" max="6670" width="22.33203125" style="1" customWidth="1"/>
    <col min="6671" max="6671" width="22.5" style="1" customWidth="1"/>
    <col min="6672" max="6672" width="18.1640625" style="1" customWidth="1"/>
    <col min="6673" max="6673" width="18.5" style="1" customWidth="1"/>
    <col min="6674" max="6674" width="14.5" style="1" bestFit="1" customWidth="1"/>
    <col min="6675" max="6913" width="12" style="1"/>
    <col min="6914" max="6914" width="3.6640625" style="1" customWidth="1"/>
    <col min="6915" max="6917" width="3" style="1" customWidth="1"/>
    <col min="6918" max="6918" width="4.33203125" style="1" customWidth="1"/>
    <col min="6919" max="6919" width="15.5" style="1" customWidth="1"/>
    <col min="6920" max="6920" width="5.83203125" style="1" customWidth="1"/>
    <col min="6921" max="6921" width="87.1640625" style="1" customWidth="1"/>
    <col min="6922" max="6922" width="24.83203125" style="1" customWidth="1"/>
    <col min="6923" max="6923" width="29.6640625" style="1" customWidth="1"/>
    <col min="6924" max="6924" width="24.1640625" style="1" customWidth="1"/>
    <col min="6925" max="6925" width="22.6640625" style="1" customWidth="1"/>
    <col min="6926" max="6926" width="22.33203125" style="1" customWidth="1"/>
    <col min="6927" max="6927" width="22.5" style="1" customWidth="1"/>
    <col min="6928" max="6928" width="18.1640625" style="1" customWidth="1"/>
    <col min="6929" max="6929" width="18.5" style="1" customWidth="1"/>
    <col min="6930" max="6930" width="14.5" style="1" bestFit="1" customWidth="1"/>
    <col min="6931" max="7169" width="12" style="1"/>
    <col min="7170" max="7170" width="3.6640625" style="1" customWidth="1"/>
    <col min="7171" max="7173" width="3" style="1" customWidth="1"/>
    <col min="7174" max="7174" width="4.33203125" style="1" customWidth="1"/>
    <col min="7175" max="7175" width="15.5" style="1" customWidth="1"/>
    <col min="7176" max="7176" width="5.83203125" style="1" customWidth="1"/>
    <col min="7177" max="7177" width="87.1640625" style="1" customWidth="1"/>
    <col min="7178" max="7178" width="24.83203125" style="1" customWidth="1"/>
    <col min="7179" max="7179" width="29.6640625" style="1" customWidth="1"/>
    <col min="7180" max="7180" width="24.1640625" style="1" customWidth="1"/>
    <col min="7181" max="7181" width="22.6640625" style="1" customWidth="1"/>
    <col min="7182" max="7182" width="22.33203125" style="1" customWidth="1"/>
    <col min="7183" max="7183" width="22.5" style="1" customWidth="1"/>
    <col min="7184" max="7184" width="18.1640625" style="1" customWidth="1"/>
    <col min="7185" max="7185" width="18.5" style="1" customWidth="1"/>
    <col min="7186" max="7186" width="14.5" style="1" bestFit="1" customWidth="1"/>
    <col min="7187" max="7425" width="12" style="1"/>
    <col min="7426" max="7426" width="3.6640625" style="1" customWidth="1"/>
    <col min="7427" max="7429" width="3" style="1" customWidth="1"/>
    <col min="7430" max="7430" width="4.33203125" style="1" customWidth="1"/>
    <col min="7431" max="7431" width="15.5" style="1" customWidth="1"/>
    <col min="7432" max="7432" width="5.83203125" style="1" customWidth="1"/>
    <col min="7433" max="7433" width="87.1640625" style="1" customWidth="1"/>
    <col min="7434" max="7434" width="24.83203125" style="1" customWidth="1"/>
    <col min="7435" max="7435" width="29.6640625" style="1" customWidth="1"/>
    <col min="7436" max="7436" width="24.1640625" style="1" customWidth="1"/>
    <col min="7437" max="7437" width="22.6640625" style="1" customWidth="1"/>
    <col min="7438" max="7438" width="22.33203125" style="1" customWidth="1"/>
    <col min="7439" max="7439" width="22.5" style="1" customWidth="1"/>
    <col min="7440" max="7440" width="18.1640625" style="1" customWidth="1"/>
    <col min="7441" max="7441" width="18.5" style="1" customWidth="1"/>
    <col min="7442" max="7442" width="14.5" style="1" bestFit="1" customWidth="1"/>
    <col min="7443" max="7681" width="12" style="1"/>
    <col min="7682" max="7682" width="3.6640625" style="1" customWidth="1"/>
    <col min="7683" max="7685" width="3" style="1" customWidth="1"/>
    <col min="7686" max="7686" width="4.33203125" style="1" customWidth="1"/>
    <col min="7687" max="7687" width="15.5" style="1" customWidth="1"/>
    <col min="7688" max="7688" width="5.83203125" style="1" customWidth="1"/>
    <col min="7689" max="7689" width="87.1640625" style="1" customWidth="1"/>
    <col min="7690" max="7690" width="24.83203125" style="1" customWidth="1"/>
    <col min="7691" max="7691" width="29.6640625" style="1" customWidth="1"/>
    <col min="7692" max="7692" width="24.1640625" style="1" customWidth="1"/>
    <col min="7693" max="7693" width="22.6640625" style="1" customWidth="1"/>
    <col min="7694" max="7694" width="22.33203125" style="1" customWidth="1"/>
    <col min="7695" max="7695" width="22.5" style="1" customWidth="1"/>
    <col min="7696" max="7696" width="18.1640625" style="1" customWidth="1"/>
    <col min="7697" max="7697" width="18.5" style="1" customWidth="1"/>
    <col min="7698" max="7698" width="14.5" style="1" bestFit="1" customWidth="1"/>
    <col min="7699" max="7937" width="12" style="1"/>
    <col min="7938" max="7938" width="3.6640625" style="1" customWidth="1"/>
    <col min="7939" max="7941" width="3" style="1" customWidth="1"/>
    <col min="7942" max="7942" width="4.33203125" style="1" customWidth="1"/>
    <col min="7943" max="7943" width="15.5" style="1" customWidth="1"/>
    <col min="7944" max="7944" width="5.83203125" style="1" customWidth="1"/>
    <col min="7945" max="7945" width="87.1640625" style="1" customWidth="1"/>
    <col min="7946" max="7946" width="24.83203125" style="1" customWidth="1"/>
    <col min="7947" max="7947" width="29.6640625" style="1" customWidth="1"/>
    <col min="7948" max="7948" width="24.1640625" style="1" customWidth="1"/>
    <col min="7949" max="7949" width="22.6640625" style="1" customWidth="1"/>
    <col min="7950" max="7950" width="22.33203125" style="1" customWidth="1"/>
    <col min="7951" max="7951" width="22.5" style="1" customWidth="1"/>
    <col min="7952" max="7952" width="18.1640625" style="1" customWidth="1"/>
    <col min="7953" max="7953" width="18.5" style="1" customWidth="1"/>
    <col min="7954" max="7954" width="14.5" style="1" bestFit="1" customWidth="1"/>
    <col min="7955" max="8193" width="12" style="1"/>
    <col min="8194" max="8194" width="3.6640625" style="1" customWidth="1"/>
    <col min="8195" max="8197" width="3" style="1" customWidth="1"/>
    <col min="8198" max="8198" width="4.33203125" style="1" customWidth="1"/>
    <col min="8199" max="8199" width="15.5" style="1" customWidth="1"/>
    <col min="8200" max="8200" width="5.83203125" style="1" customWidth="1"/>
    <col min="8201" max="8201" width="87.1640625" style="1" customWidth="1"/>
    <col min="8202" max="8202" width="24.83203125" style="1" customWidth="1"/>
    <col min="8203" max="8203" width="29.6640625" style="1" customWidth="1"/>
    <col min="8204" max="8204" width="24.1640625" style="1" customWidth="1"/>
    <col min="8205" max="8205" width="22.6640625" style="1" customWidth="1"/>
    <col min="8206" max="8206" width="22.33203125" style="1" customWidth="1"/>
    <col min="8207" max="8207" width="22.5" style="1" customWidth="1"/>
    <col min="8208" max="8208" width="18.1640625" style="1" customWidth="1"/>
    <col min="8209" max="8209" width="18.5" style="1" customWidth="1"/>
    <col min="8210" max="8210" width="14.5" style="1" bestFit="1" customWidth="1"/>
    <col min="8211" max="8449" width="12" style="1"/>
    <col min="8450" max="8450" width="3.6640625" style="1" customWidth="1"/>
    <col min="8451" max="8453" width="3" style="1" customWidth="1"/>
    <col min="8454" max="8454" width="4.33203125" style="1" customWidth="1"/>
    <col min="8455" max="8455" width="15.5" style="1" customWidth="1"/>
    <col min="8456" max="8456" width="5.83203125" style="1" customWidth="1"/>
    <col min="8457" max="8457" width="87.1640625" style="1" customWidth="1"/>
    <col min="8458" max="8458" width="24.83203125" style="1" customWidth="1"/>
    <col min="8459" max="8459" width="29.6640625" style="1" customWidth="1"/>
    <col min="8460" max="8460" width="24.1640625" style="1" customWidth="1"/>
    <col min="8461" max="8461" width="22.6640625" style="1" customWidth="1"/>
    <col min="8462" max="8462" width="22.33203125" style="1" customWidth="1"/>
    <col min="8463" max="8463" width="22.5" style="1" customWidth="1"/>
    <col min="8464" max="8464" width="18.1640625" style="1" customWidth="1"/>
    <col min="8465" max="8465" width="18.5" style="1" customWidth="1"/>
    <col min="8466" max="8466" width="14.5" style="1" bestFit="1" customWidth="1"/>
    <col min="8467" max="8705" width="12" style="1"/>
    <col min="8706" max="8706" width="3.6640625" style="1" customWidth="1"/>
    <col min="8707" max="8709" width="3" style="1" customWidth="1"/>
    <col min="8710" max="8710" width="4.33203125" style="1" customWidth="1"/>
    <col min="8711" max="8711" width="15.5" style="1" customWidth="1"/>
    <col min="8712" max="8712" width="5.83203125" style="1" customWidth="1"/>
    <col min="8713" max="8713" width="87.1640625" style="1" customWidth="1"/>
    <col min="8714" max="8714" width="24.83203125" style="1" customWidth="1"/>
    <col min="8715" max="8715" width="29.6640625" style="1" customWidth="1"/>
    <col min="8716" max="8716" width="24.1640625" style="1" customWidth="1"/>
    <col min="8717" max="8717" width="22.6640625" style="1" customWidth="1"/>
    <col min="8718" max="8718" width="22.33203125" style="1" customWidth="1"/>
    <col min="8719" max="8719" width="22.5" style="1" customWidth="1"/>
    <col min="8720" max="8720" width="18.1640625" style="1" customWidth="1"/>
    <col min="8721" max="8721" width="18.5" style="1" customWidth="1"/>
    <col min="8722" max="8722" width="14.5" style="1" bestFit="1" customWidth="1"/>
    <col min="8723" max="8961" width="12" style="1"/>
    <col min="8962" max="8962" width="3.6640625" style="1" customWidth="1"/>
    <col min="8963" max="8965" width="3" style="1" customWidth="1"/>
    <col min="8966" max="8966" width="4.33203125" style="1" customWidth="1"/>
    <col min="8967" max="8967" width="15.5" style="1" customWidth="1"/>
    <col min="8968" max="8968" width="5.83203125" style="1" customWidth="1"/>
    <col min="8969" max="8969" width="87.1640625" style="1" customWidth="1"/>
    <col min="8970" max="8970" width="24.83203125" style="1" customWidth="1"/>
    <col min="8971" max="8971" width="29.6640625" style="1" customWidth="1"/>
    <col min="8972" max="8972" width="24.1640625" style="1" customWidth="1"/>
    <col min="8973" max="8973" width="22.6640625" style="1" customWidth="1"/>
    <col min="8974" max="8974" width="22.33203125" style="1" customWidth="1"/>
    <col min="8975" max="8975" width="22.5" style="1" customWidth="1"/>
    <col min="8976" max="8976" width="18.1640625" style="1" customWidth="1"/>
    <col min="8977" max="8977" width="18.5" style="1" customWidth="1"/>
    <col min="8978" max="8978" width="14.5" style="1" bestFit="1" customWidth="1"/>
    <col min="8979" max="9217" width="12" style="1"/>
    <col min="9218" max="9218" width="3.6640625" style="1" customWidth="1"/>
    <col min="9219" max="9221" width="3" style="1" customWidth="1"/>
    <col min="9222" max="9222" width="4.33203125" style="1" customWidth="1"/>
    <col min="9223" max="9223" width="15.5" style="1" customWidth="1"/>
    <col min="9224" max="9224" width="5.83203125" style="1" customWidth="1"/>
    <col min="9225" max="9225" width="87.1640625" style="1" customWidth="1"/>
    <col min="9226" max="9226" width="24.83203125" style="1" customWidth="1"/>
    <col min="9227" max="9227" width="29.6640625" style="1" customWidth="1"/>
    <col min="9228" max="9228" width="24.1640625" style="1" customWidth="1"/>
    <col min="9229" max="9229" width="22.6640625" style="1" customWidth="1"/>
    <col min="9230" max="9230" width="22.33203125" style="1" customWidth="1"/>
    <col min="9231" max="9231" width="22.5" style="1" customWidth="1"/>
    <col min="9232" max="9232" width="18.1640625" style="1" customWidth="1"/>
    <col min="9233" max="9233" width="18.5" style="1" customWidth="1"/>
    <col min="9234" max="9234" width="14.5" style="1" bestFit="1" customWidth="1"/>
    <col min="9235" max="9473" width="12" style="1"/>
    <col min="9474" max="9474" width="3.6640625" style="1" customWidth="1"/>
    <col min="9475" max="9477" width="3" style="1" customWidth="1"/>
    <col min="9478" max="9478" width="4.33203125" style="1" customWidth="1"/>
    <col min="9479" max="9479" width="15.5" style="1" customWidth="1"/>
    <col min="9480" max="9480" width="5.83203125" style="1" customWidth="1"/>
    <col min="9481" max="9481" width="87.1640625" style="1" customWidth="1"/>
    <col min="9482" max="9482" width="24.83203125" style="1" customWidth="1"/>
    <col min="9483" max="9483" width="29.6640625" style="1" customWidth="1"/>
    <col min="9484" max="9484" width="24.1640625" style="1" customWidth="1"/>
    <col min="9485" max="9485" width="22.6640625" style="1" customWidth="1"/>
    <col min="9486" max="9486" width="22.33203125" style="1" customWidth="1"/>
    <col min="9487" max="9487" width="22.5" style="1" customWidth="1"/>
    <col min="9488" max="9488" width="18.1640625" style="1" customWidth="1"/>
    <col min="9489" max="9489" width="18.5" style="1" customWidth="1"/>
    <col min="9490" max="9490" width="14.5" style="1" bestFit="1" customWidth="1"/>
    <col min="9491" max="9729" width="12" style="1"/>
    <col min="9730" max="9730" width="3.6640625" style="1" customWidth="1"/>
    <col min="9731" max="9733" width="3" style="1" customWidth="1"/>
    <col min="9734" max="9734" width="4.33203125" style="1" customWidth="1"/>
    <col min="9735" max="9735" width="15.5" style="1" customWidth="1"/>
    <col min="9736" max="9736" width="5.83203125" style="1" customWidth="1"/>
    <col min="9737" max="9737" width="87.1640625" style="1" customWidth="1"/>
    <col min="9738" max="9738" width="24.83203125" style="1" customWidth="1"/>
    <col min="9739" max="9739" width="29.6640625" style="1" customWidth="1"/>
    <col min="9740" max="9740" width="24.1640625" style="1" customWidth="1"/>
    <col min="9741" max="9741" width="22.6640625" style="1" customWidth="1"/>
    <col min="9742" max="9742" width="22.33203125" style="1" customWidth="1"/>
    <col min="9743" max="9743" width="22.5" style="1" customWidth="1"/>
    <col min="9744" max="9744" width="18.1640625" style="1" customWidth="1"/>
    <col min="9745" max="9745" width="18.5" style="1" customWidth="1"/>
    <col min="9746" max="9746" width="14.5" style="1" bestFit="1" customWidth="1"/>
    <col min="9747" max="9985" width="12" style="1"/>
    <col min="9986" max="9986" width="3.6640625" style="1" customWidth="1"/>
    <col min="9987" max="9989" width="3" style="1" customWidth="1"/>
    <col min="9990" max="9990" width="4.33203125" style="1" customWidth="1"/>
    <col min="9991" max="9991" width="15.5" style="1" customWidth="1"/>
    <col min="9992" max="9992" width="5.83203125" style="1" customWidth="1"/>
    <col min="9993" max="9993" width="87.1640625" style="1" customWidth="1"/>
    <col min="9994" max="9994" width="24.83203125" style="1" customWidth="1"/>
    <col min="9995" max="9995" width="29.6640625" style="1" customWidth="1"/>
    <col min="9996" max="9996" width="24.1640625" style="1" customWidth="1"/>
    <col min="9997" max="9997" width="22.6640625" style="1" customWidth="1"/>
    <col min="9998" max="9998" width="22.33203125" style="1" customWidth="1"/>
    <col min="9999" max="9999" width="22.5" style="1" customWidth="1"/>
    <col min="10000" max="10000" width="18.1640625" style="1" customWidth="1"/>
    <col min="10001" max="10001" width="18.5" style="1" customWidth="1"/>
    <col min="10002" max="10002" width="14.5" style="1" bestFit="1" customWidth="1"/>
    <col min="10003" max="10241" width="12" style="1"/>
    <col min="10242" max="10242" width="3.6640625" style="1" customWidth="1"/>
    <col min="10243" max="10245" width="3" style="1" customWidth="1"/>
    <col min="10246" max="10246" width="4.33203125" style="1" customWidth="1"/>
    <col min="10247" max="10247" width="15.5" style="1" customWidth="1"/>
    <col min="10248" max="10248" width="5.83203125" style="1" customWidth="1"/>
    <col min="10249" max="10249" width="87.1640625" style="1" customWidth="1"/>
    <col min="10250" max="10250" width="24.83203125" style="1" customWidth="1"/>
    <col min="10251" max="10251" width="29.6640625" style="1" customWidth="1"/>
    <col min="10252" max="10252" width="24.1640625" style="1" customWidth="1"/>
    <col min="10253" max="10253" width="22.6640625" style="1" customWidth="1"/>
    <col min="10254" max="10254" width="22.33203125" style="1" customWidth="1"/>
    <col min="10255" max="10255" width="22.5" style="1" customWidth="1"/>
    <col min="10256" max="10256" width="18.1640625" style="1" customWidth="1"/>
    <col min="10257" max="10257" width="18.5" style="1" customWidth="1"/>
    <col min="10258" max="10258" width="14.5" style="1" bestFit="1" customWidth="1"/>
    <col min="10259" max="10497" width="12" style="1"/>
    <col min="10498" max="10498" width="3.6640625" style="1" customWidth="1"/>
    <col min="10499" max="10501" width="3" style="1" customWidth="1"/>
    <col min="10502" max="10502" width="4.33203125" style="1" customWidth="1"/>
    <col min="10503" max="10503" width="15.5" style="1" customWidth="1"/>
    <col min="10504" max="10504" width="5.83203125" style="1" customWidth="1"/>
    <col min="10505" max="10505" width="87.1640625" style="1" customWidth="1"/>
    <col min="10506" max="10506" width="24.83203125" style="1" customWidth="1"/>
    <col min="10507" max="10507" width="29.6640625" style="1" customWidth="1"/>
    <col min="10508" max="10508" width="24.1640625" style="1" customWidth="1"/>
    <col min="10509" max="10509" width="22.6640625" style="1" customWidth="1"/>
    <col min="10510" max="10510" width="22.33203125" style="1" customWidth="1"/>
    <col min="10511" max="10511" width="22.5" style="1" customWidth="1"/>
    <col min="10512" max="10512" width="18.1640625" style="1" customWidth="1"/>
    <col min="10513" max="10513" width="18.5" style="1" customWidth="1"/>
    <col min="10514" max="10514" width="14.5" style="1" bestFit="1" customWidth="1"/>
    <col min="10515" max="10753" width="12" style="1"/>
    <col min="10754" max="10754" width="3.6640625" style="1" customWidth="1"/>
    <col min="10755" max="10757" width="3" style="1" customWidth="1"/>
    <col min="10758" max="10758" width="4.33203125" style="1" customWidth="1"/>
    <col min="10759" max="10759" width="15.5" style="1" customWidth="1"/>
    <col min="10760" max="10760" width="5.83203125" style="1" customWidth="1"/>
    <col min="10761" max="10761" width="87.1640625" style="1" customWidth="1"/>
    <col min="10762" max="10762" width="24.83203125" style="1" customWidth="1"/>
    <col min="10763" max="10763" width="29.6640625" style="1" customWidth="1"/>
    <col min="10764" max="10764" width="24.1640625" style="1" customWidth="1"/>
    <col min="10765" max="10765" width="22.6640625" style="1" customWidth="1"/>
    <col min="10766" max="10766" width="22.33203125" style="1" customWidth="1"/>
    <col min="10767" max="10767" width="22.5" style="1" customWidth="1"/>
    <col min="10768" max="10768" width="18.1640625" style="1" customWidth="1"/>
    <col min="10769" max="10769" width="18.5" style="1" customWidth="1"/>
    <col min="10770" max="10770" width="14.5" style="1" bestFit="1" customWidth="1"/>
    <col min="10771" max="11009" width="12" style="1"/>
    <col min="11010" max="11010" width="3.6640625" style="1" customWidth="1"/>
    <col min="11011" max="11013" width="3" style="1" customWidth="1"/>
    <col min="11014" max="11014" width="4.33203125" style="1" customWidth="1"/>
    <col min="11015" max="11015" width="15.5" style="1" customWidth="1"/>
    <col min="11016" max="11016" width="5.83203125" style="1" customWidth="1"/>
    <col min="11017" max="11017" width="87.1640625" style="1" customWidth="1"/>
    <col min="11018" max="11018" width="24.83203125" style="1" customWidth="1"/>
    <col min="11019" max="11019" width="29.6640625" style="1" customWidth="1"/>
    <col min="11020" max="11020" width="24.1640625" style="1" customWidth="1"/>
    <col min="11021" max="11021" width="22.6640625" style="1" customWidth="1"/>
    <col min="11022" max="11022" width="22.33203125" style="1" customWidth="1"/>
    <col min="11023" max="11023" width="22.5" style="1" customWidth="1"/>
    <col min="11024" max="11024" width="18.1640625" style="1" customWidth="1"/>
    <col min="11025" max="11025" width="18.5" style="1" customWidth="1"/>
    <col min="11026" max="11026" width="14.5" style="1" bestFit="1" customWidth="1"/>
    <col min="11027" max="11265" width="12" style="1"/>
    <col min="11266" max="11266" width="3.6640625" style="1" customWidth="1"/>
    <col min="11267" max="11269" width="3" style="1" customWidth="1"/>
    <col min="11270" max="11270" width="4.33203125" style="1" customWidth="1"/>
    <col min="11271" max="11271" width="15.5" style="1" customWidth="1"/>
    <col min="11272" max="11272" width="5.83203125" style="1" customWidth="1"/>
    <col min="11273" max="11273" width="87.1640625" style="1" customWidth="1"/>
    <col min="11274" max="11274" width="24.83203125" style="1" customWidth="1"/>
    <col min="11275" max="11275" width="29.6640625" style="1" customWidth="1"/>
    <col min="11276" max="11276" width="24.1640625" style="1" customWidth="1"/>
    <col min="11277" max="11277" width="22.6640625" style="1" customWidth="1"/>
    <col min="11278" max="11278" width="22.33203125" style="1" customWidth="1"/>
    <col min="11279" max="11279" width="22.5" style="1" customWidth="1"/>
    <col min="11280" max="11280" width="18.1640625" style="1" customWidth="1"/>
    <col min="11281" max="11281" width="18.5" style="1" customWidth="1"/>
    <col min="11282" max="11282" width="14.5" style="1" bestFit="1" customWidth="1"/>
    <col min="11283" max="11521" width="12" style="1"/>
    <col min="11522" max="11522" width="3.6640625" style="1" customWidth="1"/>
    <col min="11523" max="11525" width="3" style="1" customWidth="1"/>
    <col min="11526" max="11526" width="4.33203125" style="1" customWidth="1"/>
    <col min="11527" max="11527" width="15.5" style="1" customWidth="1"/>
    <col min="11528" max="11528" width="5.83203125" style="1" customWidth="1"/>
    <col min="11529" max="11529" width="87.1640625" style="1" customWidth="1"/>
    <col min="11530" max="11530" width="24.83203125" style="1" customWidth="1"/>
    <col min="11531" max="11531" width="29.6640625" style="1" customWidth="1"/>
    <col min="11532" max="11532" width="24.1640625" style="1" customWidth="1"/>
    <col min="11533" max="11533" width="22.6640625" style="1" customWidth="1"/>
    <col min="11534" max="11534" width="22.33203125" style="1" customWidth="1"/>
    <col min="11535" max="11535" width="22.5" style="1" customWidth="1"/>
    <col min="11536" max="11536" width="18.1640625" style="1" customWidth="1"/>
    <col min="11537" max="11537" width="18.5" style="1" customWidth="1"/>
    <col min="11538" max="11538" width="14.5" style="1" bestFit="1" customWidth="1"/>
    <col min="11539" max="11777" width="12" style="1"/>
    <col min="11778" max="11778" width="3.6640625" style="1" customWidth="1"/>
    <col min="11779" max="11781" width="3" style="1" customWidth="1"/>
    <col min="11782" max="11782" width="4.33203125" style="1" customWidth="1"/>
    <col min="11783" max="11783" width="15.5" style="1" customWidth="1"/>
    <col min="11784" max="11784" width="5.83203125" style="1" customWidth="1"/>
    <col min="11785" max="11785" width="87.1640625" style="1" customWidth="1"/>
    <col min="11786" max="11786" width="24.83203125" style="1" customWidth="1"/>
    <col min="11787" max="11787" width="29.6640625" style="1" customWidth="1"/>
    <col min="11788" max="11788" width="24.1640625" style="1" customWidth="1"/>
    <col min="11789" max="11789" width="22.6640625" style="1" customWidth="1"/>
    <col min="11790" max="11790" width="22.33203125" style="1" customWidth="1"/>
    <col min="11791" max="11791" width="22.5" style="1" customWidth="1"/>
    <col min="11792" max="11792" width="18.1640625" style="1" customWidth="1"/>
    <col min="11793" max="11793" width="18.5" style="1" customWidth="1"/>
    <col min="11794" max="11794" width="14.5" style="1" bestFit="1" customWidth="1"/>
    <col min="11795" max="12033" width="12" style="1"/>
    <col min="12034" max="12034" width="3.6640625" style="1" customWidth="1"/>
    <col min="12035" max="12037" width="3" style="1" customWidth="1"/>
    <col min="12038" max="12038" width="4.33203125" style="1" customWidth="1"/>
    <col min="12039" max="12039" width="15.5" style="1" customWidth="1"/>
    <col min="12040" max="12040" width="5.83203125" style="1" customWidth="1"/>
    <col min="12041" max="12041" width="87.1640625" style="1" customWidth="1"/>
    <col min="12042" max="12042" width="24.83203125" style="1" customWidth="1"/>
    <col min="12043" max="12043" width="29.6640625" style="1" customWidth="1"/>
    <col min="12044" max="12044" width="24.1640625" style="1" customWidth="1"/>
    <col min="12045" max="12045" width="22.6640625" style="1" customWidth="1"/>
    <col min="12046" max="12046" width="22.33203125" style="1" customWidth="1"/>
    <col min="12047" max="12047" width="22.5" style="1" customWidth="1"/>
    <col min="12048" max="12048" width="18.1640625" style="1" customWidth="1"/>
    <col min="12049" max="12049" width="18.5" style="1" customWidth="1"/>
    <col min="12050" max="12050" width="14.5" style="1" bestFit="1" customWidth="1"/>
    <col min="12051" max="12289" width="12" style="1"/>
    <col min="12290" max="12290" width="3.6640625" style="1" customWidth="1"/>
    <col min="12291" max="12293" width="3" style="1" customWidth="1"/>
    <col min="12294" max="12294" width="4.33203125" style="1" customWidth="1"/>
    <col min="12295" max="12295" width="15.5" style="1" customWidth="1"/>
    <col min="12296" max="12296" width="5.83203125" style="1" customWidth="1"/>
    <col min="12297" max="12297" width="87.1640625" style="1" customWidth="1"/>
    <col min="12298" max="12298" width="24.83203125" style="1" customWidth="1"/>
    <col min="12299" max="12299" width="29.6640625" style="1" customWidth="1"/>
    <col min="12300" max="12300" width="24.1640625" style="1" customWidth="1"/>
    <col min="12301" max="12301" width="22.6640625" style="1" customWidth="1"/>
    <col min="12302" max="12302" width="22.33203125" style="1" customWidth="1"/>
    <col min="12303" max="12303" width="22.5" style="1" customWidth="1"/>
    <col min="12304" max="12304" width="18.1640625" style="1" customWidth="1"/>
    <col min="12305" max="12305" width="18.5" style="1" customWidth="1"/>
    <col min="12306" max="12306" width="14.5" style="1" bestFit="1" customWidth="1"/>
    <col min="12307" max="12545" width="12" style="1"/>
    <col min="12546" max="12546" width="3.6640625" style="1" customWidth="1"/>
    <col min="12547" max="12549" width="3" style="1" customWidth="1"/>
    <col min="12550" max="12550" width="4.33203125" style="1" customWidth="1"/>
    <col min="12551" max="12551" width="15.5" style="1" customWidth="1"/>
    <col min="12552" max="12552" width="5.83203125" style="1" customWidth="1"/>
    <col min="12553" max="12553" width="87.1640625" style="1" customWidth="1"/>
    <col min="12554" max="12554" width="24.83203125" style="1" customWidth="1"/>
    <col min="12555" max="12555" width="29.6640625" style="1" customWidth="1"/>
    <col min="12556" max="12556" width="24.1640625" style="1" customWidth="1"/>
    <col min="12557" max="12557" width="22.6640625" style="1" customWidth="1"/>
    <col min="12558" max="12558" width="22.33203125" style="1" customWidth="1"/>
    <col min="12559" max="12559" width="22.5" style="1" customWidth="1"/>
    <col min="12560" max="12560" width="18.1640625" style="1" customWidth="1"/>
    <col min="12561" max="12561" width="18.5" style="1" customWidth="1"/>
    <col min="12562" max="12562" width="14.5" style="1" bestFit="1" customWidth="1"/>
    <col min="12563" max="12801" width="12" style="1"/>
    <col min="12802" max="12802" width="3.6640625" style="1" customWidth="1"/>
    <col min="12803" max="12805" width="3" style="1" customWidth="1"/>
    <col min="12806" max="12806" width="4.33203125" style="1" customWidth="1"/>
    <col min="12807" max="12807" width="15.5" style="1" customWidth="1"/>
    <col min="12808" max="12808" width="5.83203125" style="1" customWidth="1"/>
    <col min="12809" max="12809" width="87.1640625" style="1" customWidth="1"/>
    <col min="12810" max="12810" width="24.83203125" style="1" customWidth="1"/>
    <col min="12811" max="12811" width="29.6640625" style="1" customWidth="1"/>
    <col min="12812" max="12812" width="24.1640625" style="1" customWidth="1"/>
    <col min="12813" max="12813" width="22.6640625" style="1" customWidth="1"/>
    <col min="12814" max="12814" width="22.33203125" style="1" customWidth="1"/>
    <col min="12815" max="12815" width="22.5" style="1" customWidth="1"/>
    <col min="12816" max="12816" width="18.1640625" style="1" customWidth="1"/>
    <col min="12817" max="12817" width="18.5" style="1" customWidth="1"/>
    <col min="12818" max="12818" width="14.5" style="1" bestFit="1" customWidth="1"/>
    <col min="12819" max="13057" width="12" style="1"/>
    <col min="13058" max="13058" width="3.6640625" style="1" customWidth="1"/>
    <col min="13059" max="13061" width="3" style="1" customWidth="1"/>
    <col min="13062" max="13062" width="4.33203125" style="1" customWidth="1"/>
    <col min="13063" max="13063" width="15.5" style="1" customWidth="1"/>
    <col min="13064" max="13064" width="5.83203125" style="1" customWidth="1"/>
    <col min="13065" max="13065" width="87.1640625" style="1" customWidth="1"/>
    <col min="13066" max="13066" width="24.83203125" style="1" customWidth="1"/>
    <col min="13067" max="13067" width="29.6640625" style="1" customWidth="1"/>
    <col min="13068" max="13068" width="24.1640625" style="1" customWidth="1"/>
    <col min="13069" max="13069" width="22.6640625" style="1" customWidth="1"/>
    <col min="13070" max="13070" width="22.33203125" style="1" customWidth="1"/>
    <col min="13071" max="13071" width="22.5" style="1" customWidth="1"/>
    <col min="13072" max="13072" width="18.1640625" style="1" customWidth="1"/>
    <col min="13073" max="13073" width="18.5" style="1" customWidth="1"/>
    <col min="13074" max="13074" width="14.5" style="1" bestFit="1" customWidth="1"/>
    <col min="13075" max="13313" width="12" style="1"/>
    <col min="13314" max="13314" width="3.6640625" style="1" customWidth="1"/>
    <col min="13315" max="13317" width="3" style="1" customWidth="1"/>
    <col min="13318" max="13318" width="4.33203125" style="1" customWidth="1"/>
    <col min="13319" max="13319" width="15.5" style="1" customWidth="1"/>
    <col min="13320" max="13320" width="5.83203125" style="1" customWidth="1"/>
    <col min="13321" max="13321" width="87.1640625" style="1" customWidth="1"/>
    <col min="13322" max="13322" width="24.83203125" style="1" customWidth="1"/>
    <col min="13323" max="13323" width="29.6640625" style="1" customWidth="1"/>
    <col min="13324" max="13324" width="24.1640625" style="1" customWidth="1"/>
    <col min="13325" max="13325" width="22.6640625" style="1" customWidth="1"/>
    <col min="13326" max="13326" width="22.33203125" style="1" customWidth="1"/>
    <col min="13327" max="13327" width="22.5" style="1" customWidth="1"/>
    <col min="13328" max="13328" width="18.1640625" style="1" customWidth="1"/>
    <col min="13329" max="13329" width="18.5" style="1" customWidth="1"/>
    <col min="13330" max="13330" width="14.5" style="1" bestFit="1" customWidth="1"/>
    <col min="13331" max="13569" width="12" style="1"/>
    <col min="13570" max="13570" width="3.6640625" style="1" customWidth="1"/>
    <col min="13571" max="13573" width="3" style="1" customWidth="1"/>
    <col min="13574" max="13574" width="4.33203125" style="1" customWidth="1"/>
    <col min="13575" max="13575" width="15.5" style="1" customWidth="1"/>
    <col min="13576" max="13576" width="5.83203125" style="1" customWidth="1"/>
    <col min="13577" max="13577" width="87.1640625" style="1" customWidth="1"/>
    <col min="13578" max="13578" width="24.83203125" style="1" customWidth="1"/>
    <col min="13579" max="13579" width="29.6640625" style="1" customWidth="1"/>
    <col min="13580" max="13580" width="24.1640625" style="1" customWidth="1"/>
    <col min="13581" max="13581" width="22.6640625" style="1" customWidth="1"/>
    <col min="13582" max="13582" width="22.33203125" style="1" customWidth="1"/>
    <col min="13583" max="13583" width="22.5" style="1" customWidth="1"/>
    <col min="13584" max="13584" width="18.1640625" style="1" customWidth="1"/>
    <col min="13585" max="13585" width="18.5" style="1" customWidth="1"/>
    <col min="13586" max="13586" width="14.5" style="1" bestFit="1" customWidth="1"/>
    <col min="13587" max="13825" width="12" style="1"/>
    <col min="13826" max="13826" width="3.6640625" style="1" customWidth="1"/>
    <col min="13827" max="13829" width="3" style="1" customWidth="1"/>
    <col min="13830" max="13830" width="4.33203125" style="1" customWidth="1"/>
    <col min="13831" max="13831" width="15.5" style="1" customWidth="1"/>
    <col min="13832" max="13832" width="5.83203125" style="1" customWidth="1"/>
    <col min="13833" max="13833" width="87.1640625" style="1" customWidth="1"/>
    <col min="13834" max="13834" width="24.83203125" style="1" customWidth="1"/>
    <col min="13835" max="13835" width="29.6640625" style="1" customWidth="1"/>
    <col min="13836" max="13836" width="24.1640625" style="1" customWidth="1"/>
    <col min="13837" max="13837" width="22.6640625" style="1" customWidth="1"/>
    <col min="13838" max="13838" width="22.33203125" style="1" customWidth="1"/>
    <col min="13839" max="13839" width="22.5" style="1" customWidth="1"/>
    <col min="13840" max="13840" width="18.1640625" style="1" customWidth="1"/>
    <col min="13841" max="13841" width="18.5" style="1" customWidth="1"/>
    <col min="13842" max="13842" width="14.5" style="1" bestFit="1" customWidth="1"/>
    <col min="13843" max="14081" width="12" style="1"/>
    <col min="14082" max="14082" width="3.6640625" style="1" customWidth="1"/>
    <col min="14083" max="14085" width="3" style="1" customWidth="1"/>
    <col min="14086" max="14086" width="4.33203125" style="1" customWidth="1"/>
    <col min="14087" max="14087" width="15.5" style="1" customWidth="1"/>
    <col min="14088" max="14088" width="5.83203125" style="1" customWidth="1"/>
    <col min="14089" max="14089" width="87.1640625" style="1" customWidth="1"/>
    <col min="14090" max="14090" width="24.83203125" style="1" customWidth="1"/>
    <col min="14091" max="14091" width="29.6640625" style="1" customWidth="1"/>
    <col min="14092" max="14092" width="24.1640625" style="1" customWidth="1"/>
    <col min="14093" max="14093" width="22.6640625" style="1" customWidth="1"/>
    <col min="14094" max="14094" width="22.33203125" style="1" customWidth="1"/>
    <col min="14095" max="14095" width="22.5" style="1" customWidth="1"/>
    <col min="14096" max="14096" width="18.1640625" style="1" customWidth="1"/>
    <col min="14097" max="14097" width="18.5" style="1" customWidth="1"/>
    <col min="14098" max="14098" width="14.5" style="1" bestFit="1" customWidth="1"/>
    <col min="14099" max="14337" width="12" style="1"/>
    <col min="14338" max="14338" width="3.6640625" style="1" customWidth="1"/>
    <col min="14339" max="14341" width="3" style="1" customWidth="1"/>
    <col min="14342" max="14342" width="4.33203125" style="1" customWidth="1"/>
    <col min="14343" max="14343" width="15.5" style="1" customWidth="1"/>
    <col min="14344" max="14344" width="5.83203125" style="1" customWidth="1"/>
    <col min="14345" max="14345" width="87.1640625" style="1" customWidth="1"/>
    <col min="14346" max="14346" width="24.83203125" style="1" customWidth="1"/>
    <col min="14347" max="14347" width="29.6640625" style="1" customWidth="1"/>
    <col min="14348" max="14348" width="24.1640625" style="1" customWidth="1"/>
    <col min="14349" max="14349" width="22.6640625" style="1" customWidth="1"/>
    <col min="14350" max="14350" width="22.33203125" style="1" customWidth="1"/>
    <col min="14351" max="14351" width="22.5" style="1" customWidth="1"/>
    <col min="14352" max="14352" width="18.1640625" style="1" customWidth="1"/>
    <col min="14353" max="14353" width="18.5" style="1" customWidth="1"/>
    <col min="14354" max="14354" width="14.5" style="1" bestFit="1" customWidth="1"/>
    <col min="14355" max="14593" width="12" style="1"/>
    <col min="14594" max="14594" width="3.6640625" style="1" customWidth="1"/>
    <col min="14595" max="14597" width="3" style="1" customWidth="1"/>
    <col min="14598" max="14598" width="4.33203125" style="1" customWidth="1"/>
    <col min="14599" max="14599" width="15.5" style="1" customWidth="1"/>
    <col min="14600" max="14600" width="5.83203125" style="1" customWidth="1"/>
    <col min="14601" max="14601" width="87.1640625" style="1" customWidth="1"/>
    <col min="14602" max="14602" width="24.83203125" style="1" customWidth="1"/>
    <col min="14603" max="14603" width="29.6640625" style="1" customWidth="1"/>
    <col min="14604" max="14604" width="24.1640625" style="1" customWidth="1"/>
    <col min="14605" max="14605" width="22.6640625" style="1" customWidth="1"/>
    <col min="14606" max="14606" width="22.33203125" style="1" customWidth="1"/>
    <col min="14607" max="14607" width="22.5" style="1" customWidth="1"/>
    <col min="14608" max="14608" width="18.1640625" style="1" customWidth="1"/>
    <col min="14609" max="14609" width="18.5" style="1" customWidth="1"/>
    <col min="14610" max="14610" width="14.5" style="1" bestFit="1" customWidth="1"/>
    <col min="14611" max="14849" width="12" style="1"/>
    <col min="14850" max="14850" width="3.6640625" style="1" customWidth="1"/>
    <col min="14851" max="14853" width="3" style="1" customWidth="1"/>
    <col min="14854" max="14854" width="4.33203125" style="1" customWidth="1"/>
    <col min="14855" max="14855" width="15.5" style="1" customWidth="1"/>
    <col min="14856" max="14856" width="5.83203125" style="1" customWidth="1"/>
    <col min="14857" max="14857" width="87.1640625" style="1" customWidth="1"/>
    <col min="14858" max="14858" width="24.83203125" style="1" customWidth="1"/>
    <col min="14859" max="14859" width="29.6640625" style="1" customWidth="1"/>
    <col min="14860" max="14860" width="24.1640625" style="1" customWidth="1"/>
    <col min="14861" max="14861" width="22.6640625" style="1" customWidth="1"/>
    <col min="14862" max="14862" width="22.33203125" style="1" customWidth="1"/>
    <col min="14863" max="14863" width="22.5" style="1" customWidth="1"/>
    <col min="14864" max="14864" width="18.1640625" style="1" customWidth="1"/>
    <col min="14865" max="14865" width="18.5" style="1" customWidth="1"/>
    <col min="14866" max="14866" width="14.5" style="1" bestFit="1" customWidth="1"/>
    <col min="14867" max="15105" width="12" style="1"/>
    <col min="15106" max="15106" width="3.6640625" style="1" customWidth="1"/>
    <col min="15107" max="15109" width="3" style="1" customWidth="1"/>
    <col min="15110" max="15110" width="4.33203125" style="1" customWidth="1"/>
    <col min="15111" max="15111" width="15.5" style="1" customWidth="1"/>
    <col min="15112" max="15112" width="5.83203125" style="1" customWidth="1"/>
    <col min="15113" max="15113" width="87.1640625" style="1" customWidth="1"/>
    <col min="15114" max="15114" width="24.83203125" style="1" customWidth="1"/>
    <col min="15115" max="15115" width="29.6640625" style="1" customWidth="1"/>
    <col min="15116" max="15116" width="24.1640625" style="1" customWidth="1"/>
    <col min="15117" max="15117" width="22.6640625" style="1" customWidth="1"/>
    <col min="15118" max="15118" width="22.33203125" style="1" customWidth="1"/>
    <col min="15119" max="15119" width="22.5" style="1" customWidth="1"/>
    <col min="15120" max="15120" width="18.1640625" style="1" customWidth="1"/>
    <col min="15121" max="15121" width="18.5" style="1" customWidth="1"/>
    <col min="15122" max="15122" width="14.5" style="1" bestFit="1" customWidth="1"/>
    <col min="15123" max="15361" width="12" style="1"/>
    <col min="15362" max="15362" width="3.6640625" style="1" customWidth="1"/>
    <col min="15363" max="15365" width="3" style="1" customWidth="1"/>
    <col min="15366" max="15366" width="4.33203125" style="1" customWidth="1"/>
    <col min="15367" max="15367" width="15.5" style="1" customWidth="1"/>
    <col min="15368" max="15368" width="5.83203125" style="1" customWidth="1"/>
    <col min="15369" max="15369" width="87.1640625" style="1" customWidth="1"/>
    <col min="15370" max="15370" width="24.83203125" style="1" customWidth="1"/>
    <col min="15371" max="15371" width="29.6640625" style="1" customWidth="1"/>
    <col min="15372" max="15372" width="24.1640625" style="1" customWidth="1"/>
    <col min="15373" max="15373" width="22.6640625" style="1" customWidth="1"/>
    <col min="15374" max="15374" width="22.33203125" style="1" customWidth="1"/>
    <col min="15375" max="15375" width="22.5" style="1" customWidth="1"/>
    <col min="15376" max="15376" width="18.1640625" style="1" customWidth="1"/>
    <col min="15377" max="15377" width="18.5" style="1" customWidth="1"/>
    <col min="15378" max="15378" width="14.5" style="1" bestFit="1" customWidth="1"/>
    <col min="15379" max="15617" width="12" style="1"/>
    <col min="15618" max="15618" width="3.6640625" style="1" customWidth="1"/>
    <col min="15619" max="15621" width="3" style="1" customWidth="1"/>
    <col min="15622" max="15622" width="4.33203125" style="1" customWidth="1"/>
    <col min="15623" max="15623" width="15.5" style="1" customWidth="1"/>
    <col min="15624" max="15624" width="5.83203125" style="1" customWidth="1"/>
    <col min="15625" max="15625" width="87.1640625" style="1" customWidth="1"/>
    <col min="15626" max="15626" width="24.83203125" style="1" customWidth="1"/>
    <col min="15627" max="15627" width="29.6640625" style="1" customWidth="1"/>
    <col min="15628" max="15628" width="24.1640625" style="1" customWidth="1"/>
    <col min="15629" max="15629" width="22.6640625" style="1" customWidth="1"/>
    <col min="15630" max="15630" width="22.33203125" style="1" customWidth="1"/>
    <col min="15631" max="15631" width="22.5" style="1" customWidth="1"/>
    <col min="15632" max="15632" width="18.1640625" style="1" customWidth="1"/>
    <col min="15633" max="15633" width="18.5" style="1" customWidth="1"/>
    <col min="15634" max="15634" width="14.5" style="1" bestFit="1" customWidth="1"/>
    <col min="15635" max="15873" width="12" style="1"/>
    <col min="15874" max="15874" width="3.6640625" style="1" customWidth="1"/>
    <col min="15875" max="15877" width="3" style="1" customWidth="1"/>
    <col min="15878" max="15878" width="4.33203125" style="1" customWidth="1"/>
    <col min="15879" max="15879" width="15.5" style="1" customWidth="1"/>
    <col min="15880" max="15880" width="5.83203125" style="1" customWidth="1"/>
    <col min="15881" max="15881" width="87.1640625" style="1" customWidth="1"/>
    <col min="15882" max="15882" width="24.83203125" style="1" customWidth="1"/>
    <col min="15883" max="15883" width="29.6640625" style="1" customWidth="1"/>
    <col min="15884" max="15884" width="24.1640625" style="1" customWidth="1"/>
    <col min="15885" max="15885" width="22.6640625" style="1" customWidth="1"/>
    <col min="15886" max="15886" width="22.33203125" style="1" customWidth="1"/>
    <col min="15887" max="15887" width="22.5" style="1" customWidth="1"/>
    <col min="15888" max="15888" width="18.1640625" style="1" customWidth="1"/>
    <col min="15889" max="15889" width="18.5" style="1" customWidth="1"/>
    <col min="15890" max="15890" width="14.5" style="1" bestFit="1" customWidth="1"/>
    <col min="15891" max="16129" width="12" style="1"/>
    <col min="16130" max="16130" width="3.6640625" style="1" customWidth="1"/>
    <col min="16131" max="16133" width="3" style="1" customWidth="1"/>
    <col min="16134" max="16134" width="4.33203125" style="1" customWidth="1"/>
    <col min="16135" max="16135" width="15.5" style="1" customWidth="1"/>
    <col min="16136" max="16136" width="5.83203125" style="1" customWidth="1"/>
    <col min="16137" max="16137" width="87.1640625" style="1" customWidth="1"/>
    <col min="16138" max="16138" width="24.83203125" style="1" customWidth="1"/>
    <col min="16139" max="16139" width="29.6640625" style="1" customWidth="1"/>
    <col min="16140" max="16140" width="24.1640625" style="1" customWidth="1"/>
    <col min="16141" max="16141" width="22.6640625" style="1" customWidth="1"/>
    <col min="16142" max="16142" width="22.33203125" style="1" customWidth="1"/>
    <col min="16143" max="16143" width="22.5" style="1" customWidth="1"/>
    <col min="16144" max="16144" width="18.1640625" style="1" customWidth="1"/>
    <col min="16145" max="16145" width="18.5" style="1" customWidth="1"/>
    <col min="16146" max="16146" width="14.5" style="1" bestFit="1" customWidth="1"/>
    <col min="16147" max="16384" width="12" style="1"/>
  </cols>
  <sheetData>
    <row r="2" spans="2:14" ht="14.25" customHeight="1" x14ac:dyDescent="0.2">
      <c r="C2" s="2"/>
      <c r="D2" s="2"/>
      <c r="E2" s="2"/>
    </row>
    <row r="3" spans="2:14" ht="14.25" customHeight="1" x14ac:dyDescent="0.2">
      <c r="C3" s="2"/>
      <c r="D3" s="2"/>
      <c r="E3" s="5"/>
      <c r="F3" s="6" t="s">
        <v>0</v>
      </c>
      <c r="G3" s="6"/>
      <c r="H3" s="6"/>
      <c r="I3" s="6"/>
      <c r="J3" s="6"/>
      <c r="K3" s="6"/>
      <c r="L3" s="7"/>
    </row>
    <row r="4" spans="2:14" ht="14.25" customHeight="1" x14ac:dyDescent="0.2">
      <c r="C4" s="2"/>
      <c r="D4" s="2"/>
      <c r="E4" s="5"/>
      <c r="F4" s="6" t="s">
        <v>1</v>
      </c>
      <c r="G4" s="6"/>
      <c r="H4" s="6"/>
      <c r="I4" s="6"/>
      <c r="J4" s="6"/>
      <c r="K4" s="6"/>
      <c r="L4" s="7"/>
    </row>
    <row r="5" spans="2:14" ht="14.25" customHeight="1" x14ac:dyDescent="0.2">
      <c r="C5" s="2"/>
      <c r="D5" s="2"/>
      <c r="E5" s="5"/>
      <c r="F5" s="6" t="s">
        <v>2</v>
      </c>
      <c r="G5" s="6"/>
      <c r="H5" s="6"/>
      <c r="I5" s="6"/>
      <c r="J5" s="6"/>
      <c r="K5" s="6"/>
      <c r="L5" s="7"/>
    </row>
    <row r="6" spans="2:14" ht="14.25" customHeight="1" x14ac:dyDescent="0.2">
      <c r="C6" s="2"/>
      <c r="D6" s="2"/>
      <c r="E6" s="5"/>
      <c r="F6" s="8" t="s">
        <v>3</v>
      </c>
      <c r="G6" s="8"/>
      <c r="H6" s="8"/>
      <c r="I6" s="8"/>
      <c r="J6" s="8"/>
      <c r="K6" s="8"/>
      <c r="L6" s="3"/>
    </row>
    <row r="7" spans="2:14" ht="14.25" customHeight="1" x14ac:dyDescent="0.2">
      <c r="E7" s="9"/>
      <c r="F7" s="9"/>
      <c r="G7" s="9"/>
      <c r="H7" s="9"/>
      <c r="I7" s="9"/>
      <c r="J7" s="9"/>
      <c r="K7" s="9"/>
      <c r="L7" s="3"/>
    </row>
    <row r="8" spans="2:14" ht="14.25" customHeight="1" x14ac:dyDescent="0.2">
      <c r="D8" s="1"/>
      <c r="E8" s="10"/>
      <c r="F8" s="11" t="s">
        <v>4</v>
      </c>
      <c r="G8" s="10"/>
      <c r="H8" s="10"/>
      <c r="I8" s="10"/>
      <c r="J8" s="10"/>
      <c r="K8" s="10"/>
      <c r="L8" s="1"/>
      <c r="M8" s="12" t="s">
        <v>5</v>
      </c>
      <c r="N8" s="12"/>
    </row>
    <row r="9" spans="2:14" ht="14.25" customHeight="1" x14ac:dyDescent="0.2">
      <c r="D9" s="1"/>
      <c r="E9" s="10"/>
      <c r="F9" s="11" t="s">
        <v>6</v>
      </c>
      <c r="G9" s="11"/>
      <c r="H9" s="11"/>
      <c r="I9" s="11"/>
      <c r="J9" s="11"/>
      <c r="K9" s="11"/>
      <c r="L9" s="13"/>
    </row>
    <row r="10" spans="2:14" ht="14.25" customHeight="1" x14ac:dyDescent="0.2">
      <c r="E10" s="9"/>
      <c r="F10" s="11" t="s">
        <v>7</v>
      </c>
      <c r="G10" s="11"/>
      <c r="H10" s="11"/>
      <c r="I10" s="11"/>
      <c r="J10" s="11"/>
      <c r="K10" s="11"/>
      <c r="L10" s="13"/>
    </row>
    <row r="11" spans="2:14" ht="14.25" customHeight="1" x14ac:dyDescent="0.2">
      <c r="D11" s="1"/>
      <c r="E11" s="10"/>
      <c r="F11" s="14" t="s">
        <v>8</v>
      </c>
      <c r="G11" s="14"/>
      <c r="H11" s="14"/>
      <c r="I11" s="14"/>
      <c r="J11" s="14"/>
      <c r="K11" s="14"/>
      <c r="L11" s="15"/>
    </row>
    <row r="12" spans="2:14" ht="14.25" customHeight="1" x14ac:dyDescent="0.2">
      <c r="B12" s="16">
        <v>1</v>
      </c>
      <c r="E12" s="9"/>
      <c r="F12" s="9"/>
      <c r="G12" s="17" t="s">
        <v>9</v>
      </c>
      <c r="H12" s="18" t="s">
        <v>10</v>
      </c>
      <c r="I12" s="18"/>
      <c r="J12" s="18"/>
      <c r="K12" s="17" t="s">
        <v>11</v>
      </c>
      <c r="L12" s="19"/>
    </row>
    <row r="13" spans="2:14" ht="14.25" customHeight="1" x14ac:dyDescent="0.2">
      <c r="D13" s="1"/>
      <c r="E13" s="10"/>
      <c r="F13" s="10"/>
      <c r="G13" s="20">
        <v>1111</v>
      </c>
      <c r="H13" s="21" t="s">
        <v>12</v>
      </c>
      <c r="I13" s="21"/>
      <c r="J13" s="21"/>
      <c r="K13" s="22">
        <v>0</v>
      </c>
      <c r="L13" s="23"/>
    </row>
    <row r="14" spans="2:14" ht="14.25" customHeight="1" x14ac:dyDescent="0.2">
      <c r="D14" s="1"/>
      <c r="E14" s="10"/>
      <c r="F14" s="10"/>
      <c r="G14" s="20">
        <v>1112</v>
      </c>
      <c r="H14" s="21" t="s">
        <v>13</v>
      </c>
      <c r="I14" s="21"/>
      <c r="J14" s="21"/>
      <c r="K14" s="24">
        <v>70212329.950000003</v>
      </c>
      <c r="L14" s="25"/>
    </row>
    <row r="15" spans="2:14" ht="14.25" customHeight="1" x14ac:dyDescent="0.2">
      <c r="D15" s="1"/>
      <c r="E15" s="10"/>
      <c r="F15" s="10"/>
      <c r="G15" s="20">
        <v>1113</v>
      </c>
      <c r="H15" s="21" t="s">
        <v>14</v>
      </c>
      <c r="I15" s="21"/>
      <c r="J15" s="21"/>
      <c r="K15" s="22">
        <v>0</v>
      </c>
      <c r="L15" s="23"/>
    </row>
    <row r="16" spans="2:14" ht="14.25" customHeight="1" x14ac:dyDescent="0.2">
      <c r="D16" s="1"/>
      <c r="E16" s="10"/>
      <c r="F16" s="10"/>
      <c r="G16" s="20">
        <v>1114</v>
      </c>
      <c r="H16" s="26" t="s">
        <v>15</v>
      </c>
      <c r="I16" s="26"/>
      <c r="J16" s="26"/>
      <c r="K16" s="22">
        <v>0</v>
      </c>
      <c r="L16" s="23"/>
    </row>
    <row r="17" spans="1:16" ht="14.25" customHeight="1" x14ac:dyDescent="0.2">
      <c r="D17" s="1"/>
      <c r="E17" s="10"/>
      <c r="F17" s="10"/>
      <c r="G17" s="20">
        <v>1115</v>
      </c>
      <c r="H17" s="26" t="s">
        <v>16</v>
      </c>
      <c r="I17" s="26"/>
      <c r="J17" s="26"/>
      <c r="K17" s="22">
        <v>0</v>
      </c>
      <c r="L17" s="23"/>
    </row>
    <row r="18" spans="1:16" ht="14.25" customHeight="1" x14ac:dyDescent="0.2">
      <c r="D18" s="1"/>
      <c r="E18" s="10"/>
      <c r="F18" s="10"/>
      <c r="G18" s="20">
        <v>1116</v>
      </c>
      <c r="H18" s="21" t="s">
        <v>17</v>
      </c>
      <c r="I18" s="21"/>
      <c r="J18" s="21"/>
      <c r="K18" s="24">
        <v>24062618.050000001</v>
      </c>
      <c r="L18" s="25"/>
      <c r="O18" s="13"/>
    </row>
    <row r="19" spans="1:16" ht="14.25" customHeight="1" x14ac:dyDescent="0.2">
      <c r="D19" s="1"/>
      <c r="E19" s="10"/>
      <c r="F19" s="10"/>
      <c r="G19" s="20">
        <v>1119</v>
      </c>
      <c r="H19" s="21" t="s">
        <v>18</v>
      </c>
      <c r="I19" s="21"/>
      <c r="J19" s="26"/>
      <c r="K19" s="27">
        <v>0</v>
      </c>
      <c r="L19" s="23"/>
      <c r="O19" s="13"/>
    </row>
    <row r="20" spans="1:16" ht="14.25" customHeight="1" thickBot="1" x14ac:dyDescent="0.25">
      <c r="D20" s="1"/>
      <c r="E20" s="10"/>
      <c r="F20" s="10"/>
      <c r="G20" s="10"/>
      <c r="H20" s="28" t="s">
        <v>19</v>
      </c>
      <c r="I20" s="28"/>
      <c r="J20" s="28"/>
      <c r="K20" s="29">
        <f>+SUM(K13:K18)</f>
        <v>94274948</v>
      </c>
      <c r="L20" s="30"/>
      <c r="M20" s="31">
        <v>94274948</v>
      </c>
      <c r="N20" s="32" t="s">
        <v>20</v>
      </c>
      <c r="O20" s="33">
        <f>+K20-M20</f>
        <v>0</v>
      </c>
    </row>
    <row r="21" spans="1:16" ht="14.25" customHeight="1" thickTop="1" x14ac:dyDescent="0.2">
      <c r="D21" s="1"/>
      <c r="E21" s="10"/>
      <c r="F21" s="10"/>
      <c r="G21" s="17"/>
      <c r="H21" s="34"/>
      <c r="I21" s="35"/>
      <c r="J21" s="36"/>
      <c r="K21" s="36"/>
      <c r="O21" s="13"/>
    </row>
    <row r="22" spans="1:16" ht="14.25" customHeight="1" x14ac:dyDescent="0.2">
      <c r="A22" s="13"/>
      <c r="B22" s="37">
        <v>2</v>
      </c>
      <c r="C22" s="13"/>
      <c r="D22" s="13"/>
      <c r="E22" s="11"/>
      <c r="F22" s="38" t="s">
        <v>21</v>
      </c>
      <c r="G22" s="38"/>
      <c r="H22" s="38"/>
      <c r="I22" s="38"/>
      <c r="J22" s="38"/>
      <c r="K22" s="38"/>
      <c r="L22" s="15"/>
      <c r="N22" s="13"/>
      <c r="O22" s="13"/>
      <c r="P22" s="13"/>
    </row>
    <row r="23" spans="1:16" ht="14.25" customHeight="1" x14ac:dyDescent="0.2">
      <c r="A23" s="13"/>
      <c r="B23" s="13"/>
      <c r="C23" s="13"/>
      <c r="D23" s="13"/>
      <c r="E23" s="11"/>
      <c r="F23" s="11"/>
      <c r="G23" s="17" t="s">
        <v>9</v>
      </c>
      <c r="H23" s="18" t="s">
        <v>10</v>
      </c>
      <c r="I23" s="18"/>
      <c r="J23" s="18"/>
      <c r="K23" s="17" t="s">
        <v>11</v>
      </c>
      <c r="L23" s="19"/>
      <c r="N23" s="13"/>
      <c r="O23" s="13"/>
      <c r="P23" s="13"/>
    </row>
    <row r="24" spans="1:16" ht="14.25" customHeight="1" x14ac:dyDescent="0.2">
      <c r="A24" s="13"/>
      <c r="B24" s="13"/>
      <c r="C24" s="13"/>
      <c r="D24" s="13"/>
      <c r="E24" s="11"/>
      <c r="F24" s="11"/>
      <c r="G24" s="20">
        <v>1121</v>
      </c>
      <c r="H24" s="26" t="s">
        <v>22</v>
      </c>
      <c r="I24" s="26"/>
      <c r="J24" s="26"/>
      <c r="K24" s="39">
        <v>0</v>
      </c>
      <c r="L24" s="40"/>
      <c r="N24" s="13"/>
      <c r="O24" s="13"/>
      <c r="P24" s="13"/>
    </row>
    <row r="25" spans="1:16" ht="14.25" customHeight="1" x14ac:dyDescent="0.2">
      <c r="A25" s="13"/>
      <c r="B25" s="13"/>
      <c r="C25" s="13"/>
      <c r="D25" s="13"/>
      <c r="E25" s="11"/>
      <c r="F25" s="11"/>
      <c r="G25" s="20">
        <v>1122</v>
      </c>
      <c r="H25" s="21" t="s">
        <v>23</v>
      </c>
      <c r="I25" s="21"/>
      <c r="J25" s="21"/>
      <c r="K25" s="22">
        <v>11958459.880000001</v>
      </c>
      <c r="L25" s="23"/>
      <c r="M25" s="31">
        <f>+K25+K26</f>
        <v>12115640.020000001</v>
      </c>
      <c r="N25" s="13"/>
      <c r="O25" s="13"/>
      <c r="P25" s="13"/>
    </row>
    <row r="26" spans="1:16" ht="14.25" customHeight="1" x14ac:dyDescent="0.2">
      <c r="A26" s="13"/>
      <c r="B26" s="13"/>
      <c r="C26" s="13"/>
      <c r="D26" s="13"/>
      <c r="E26" s="11"/>
      <c r="F26" s="11"/>
      <c r="G26" s="20">
        <v>1123</v>
      </c>
      <c r="H26" s="21" t="s">
        <v>24</v>
      </c>
      <c r="I26" s="21"/>
      <c r="J26" s="21"/>
      <c r="K26" s="22">
        <v>157180.14000000001</v>
      </c>
      <c r="L26" s="23"/>
      <c r="N26" s="13"/>
      <c r="O26" s="13"/>
      <c r="P26" s="13"/>
    </row>
    <row r="27" spans="1:16" ht="14.25" customHeight="1" x14ac:dyDescent="0.2">
      <c r="A27" s="13"/>
      <c r="B27" s="13"/>
      <c r="C27" s="13"/>
      <c r="D27" s="13"/>
      <c r="E27" s="11"/>
      <c r="F27" s="11"/>
      <c r="G27" s="20">
        <v>1124</v>
      </c>
      <c r="H27" s="21" t="s">
        <v>25</v>
      </c>
      <c r="I27" s="21"/>
      <c r="J27" s="21"/>
      <c r="K27" s="22">
        <v>0</v>
      </c>
      <c r="L27" s="23"/>
      <c r="N27" s="13"/>
      <c r="O27" s="13"/>
      <c r="P27" s="13"/>
    </row>
    <row r="28" spans="1:16" ht="14.25" customHeight="1" x14ac:dyDescent="0.2">
      <c r="A28" s="13"/>
      <c r="B28" s="13"/>
      <c r="C28" s="13"/>
      <c r="D28" s="13"/>
      <c r="E28" s="11"/>
      <c r="F28" s="11"/>
      <c r="G28" s="20">
        <v>1125</v>
      </c>
      <c r="H28" s="26" t="s">
        <v>26</v>
      </c>
      <c r="I28" s="26"/>
      <c r="J28" s="26"/>
      <c r="K28" s="22">
        <v>18.23</v>
      </c>
      <c r="L28" s="23"/>
      <c r="N28" s="13"/>
      <c r="O28" s="13"/>
      <c r="P28" s="13"/>
    </row>
    <row r="29" spans="1:16" ht="14.25" customHeight="1" x14ac:dyDescent="0.2">
      <c r="A29" s="13"/>
      <c r="B29" s="13"/>
      <c r="C29" s="13"/>
      <c r="D29" s="13"/>
      <c r="E29" s="11"/>
      <c r="F29" s="11"/>
      <c r="G29" s="20">
        <v>1126</v>
      </c>
      <c r="H29" s="21" t="s">
        <v>27</v>
      </c>
      <c r="I29" s="21"/>
      <c r="J29" s="21"/>
      <c r="K29" s="22">
        <v>0</v>
      </c>
      <c r="L29" s="23"/>
      <c r="N29" s="13"/>
      <c r="O29" s="13"/>
      <c r="P29" s="13"/>
    </row>
    <row r="30" spans="1:16" ht="14.25" customHeight="1" x14ac:dyDescent="0.2">
      <c r="A30" s="13"/>
      <c r="B30" s="13"/>
      <c r="C30" s="13"/>
      <c r="D30" s="13"/>
      <c r="E30" s="11"/>
      <c r="F30" s="11"/>
      <c r="G30" s="20">
        <v>1129</v>
      </c>
      <c r="H30" s="26" t="s">
        <v>28</v>
      </c>
      <c r="I30" s="26"/>
      <c r="J30" s="26"/>
      <c r="K30" s="22">
        <v>0</v>
      </c>
      <c r="L30" s="23"/>
      <c r="N30" s="13"/>
      <c r="O30" s="13"/>
      <c r="P30" s="13"/>
    </row>
    <row r="31" spans="1:16" ht="14.25" customHeight="1" x14ac:dyDescent="0.2">
      <c r="A31" s="13"/>
      <c r="B31" s="13"/>
      <c r="C31" s="13"/>
      <c r="D31" s="13"/>
      <c r="E31" s="11"/>
      <c r="F31" s="11"/>
      <c r="G31" s="20">
        <v>1131</v>
      </c>
      <c r="H31" s="26" t="s">
        <v>29</v>
      </c>
      <c r="I31" s="26"/>
      <c r="J31" s="26"/>
      <c r="K31" s="22">
        <v>18574.919999999998</v>
      </c>
      <c r="L31" s="23"/>
      <c r="M31" s="2">
        <f>+K31+K34</f>
        <v>7563961.3700000001</v>
      </c>
      <c r="N31" s="13"/>
      <c r="O31" s="13"/>
      <c r="P31" s="13"/>
    </row>
    <row r="32" spans="1:16" ht="14.25" customHeight="1" x14ac:dyDescent="0.2">
      <c r="A32" s="13"/>
      <c r="B32" s="13"/>
      <c r="C32" s="13"/>
      <c r="D32" s="13"/>
      <c r="E32" s="11"/>
      <c r="F32" s="11"/>
      <c r="G32" s="20">
        <v>1132</v>
      </c>
      <c r="H32" s="26" t="s">
        <v>30</v>
      </c>
      <c r="I32" s="26"/>
      <c r="J32" s="26"/>
      <c r="K32" s="22">
        <v>0</v>
      </c>
      <c r="L32" s="23"/>
      <c r="N32" s="13"/>
      <c r="O32" s="13"/>
      <c r="P32" s="13"/>
    </row>
    <row r="33" spans="1:16" ht="14.25" customHeight="1" x14ac:dyDescent="0.2">
      <c r="A33" s="13"/>
      <c r="B33" s="13"/>
      <c r="C33" s="13"/>
      <c r="D33" s="13"/>
      <c r="E33" s="11"/>
      <c r="F33" s="11"/>
      <c r="G33" s="20">
        <v>1133</v>
      </c>
      <c r="H33" s="26" t="s">
        <v>31</v>
      </c>
      <c r="I33" s="26"/>
      <c r="J33" s="26"/>
      <c r="K33" s="22">
        <v>0</v>
      </c>
      <c r="L33" s="23"/>
      <c r="N33" s="13"/>
      <c r="O33" s="13"/>
      <c r="P33" s="13"/>
    </row>
    <row r="34" spans="1:16" ht="14.25" customHeight="1" x14ac:dyDescent="0.2">
      <c r="A34" s="13"/>
      <c r="B34" s="13"/>
      <c r="C34" s="13"/>
      <c r="D34" s="13"/>
      <c r="E34" s="11"/>
      <c r="F34" s="11"/>
      <c r="G34" s="20">
        <v>1134</v>
      </c>
      <c r="H34" s="26" t="s">
        <v>32</v>
      </c>
      <c r="I34" s="26"/>
      <c r="J34" s="26"/>
      <c r="K34" s="22">
        <v>7545386.4500000002</v>
      </c>
      <c r="L34" s="23"/>
      <c r="N34" s="13"/>
      <c r="O34" s="13"/>
      <c r="P34" s="13"/>
    </row>
    <row r="35" spans="1:16" ht="14.25" customHeight="1" x14ac:dyDescent="0.2">
      <c r="A35" s="13"/>
      <c r="B35" s="13"/>
      <c r="C35" s="13"/>
      <c r="D35" s="13"/>
      <c r="E35" s="11"/>
      <c r="F35" s="11"/>
      <c r="G35" s="20">
        <v>1139</v>
      </c>
      <c r="H35" s="26" t="s">
        <v>33</v>
      </c>
      <c r="I35" s="26"/>
      <c r="J35" s="26"/>
      <c r="K35" s="22">
        <v>0</v>
      </c>
      <c r="L35" s="23"/>
      <c r="M35" s="41"/>
      <c r="N35" s="13"/>
      <c r="O35" s="13"/>
      <c r="P35" s="13"/>
    </row>
    <row r="36" spans="1:16" ht="14.25" customHeight="1" x14ac:dyDescent="0.2">
      <c r="A36" s="13"/>
      <c r="B36" s="13"/>
      <c r="C36" s="13"/>
      <c r="D36" s="13"/>
      <c r="E36" s="11"/>
      <c r="F36" s="11"/>
      <c r="G36" s="20">
        <v>1140</v>
      </c>
      <c r="H36" s="26" t="s">
        <v>34</v>
      </c>
      <c r="I36" s="26"/>
      <c r="J36" s="26"/>
      <c r="K36" s="22">
        <v>0</v>
      </c>
      <c r="L36" s="23"/>
      <c r="N36" s="13"/>
      <c r="O36" s="13"/>
      <c r="P36" s="13"/>
    </row>
    <row r="37" spans="1:16" ht="14.25" customHeight="1" x14ac:dyDescent="0.2">
      <c r="A37" s="13"/>
      <c r="B37" s="13"/>
      <c r="C37" s="13"/>
      <c r="D37" s="13"/>
      <c r="E37" s="11"/>
      <c r="F37" s="11"/>
      <c r="G37" s="20">
        <v>1141</v>
      </c>
      <c r="H37" s="26" t="s">
        <v>35</v>
      </c>
      <c r="I37" s="26"/>
      <c r="J37" s="26"/>
      <c r="K37" s="22">
        <v>0</v>
      </c>
      <c r="L37" s="23"/>
      <c r="N37" s="13"/>
      <c r="O37" s="13"/>
      <c r="P37" s="13"/>
    </row>
    <row r="38" spans="1:16" ht="14.25" customHeight="1" x14ac:dyDescent="0.2">
      <c r="A38" s="13"/>
      <c r="B38" s="13"/>
      <c r="C38" s="13"/>
      <c r="D38" s="13"/>
      <c r="E38" s="11"/>
      <c r="F38" s="11"/>
      <c r="G38" s="20">
        <v>1142</v>
      </c>
      <c r="H38" s="26" t="s">
        <v>36</v>
      </c>
      <c r="I38" s="26"/>
      <c r="J38" s="26"/>
      <c r="K38" s="22">
        <v>0</v>
      </c>
      <c r="L38" s="23"/>
      <c r="N38" s="13"/>
      <c r="O38" s="13"/>
      <c r="P38" s="13"/>
    </row>
    <row r="39" spans="1:16" ht="14.25" customHeight="1" x14ac:dyDescent="0.2">
      <c r="A39" s="13"/>
      <c r="B39" s="13"/>
      <c r="C39" s="13"/>
      <c r="D39" s="13"/>
      <c r="E39" s="11"/>
      <c r="F39" s="11"/>
      <c r="G39" s="20">
        <v>1143</v>
      </c>
      <c r="H39" s="26" t="s">
        <v>37</v>
      </c>
      <c r="I39" s="26"/>
      <c r="J39" s="26"/>
      <c r="K39" s="22">
        <v>0</v>
      </c>
      <c r="L39" s="23"/>
      <c r="N39" s="13"/>
      <c r="O39" s="13"/>
      <c r="P39" s="13"/>
    </row>
    <row r="40" spans="1:16" ht="14.25" customHeight="1" x14ac:dyDescent="0.2">
      <c r="A40" s="13"/>
      <c r="B40" s="13"/>
      <c r="C40" s="13"/>
      <c r="D40" s="13"/>
      <c r="E40" s="11"/>
      <c r="F40" s="11"/>
      <c r="G40" s="20">
        <v>1144</v>
      </c>
      <c r="H40" s="26" t="s">
        <v>38</v>
      </c>
      <c r="I40" s="26"/>
      <c r="J40" s="26"/>
      <c r="K40" s="22">
        <v>0</v>
      </c>
      <c r="L40" s="23"/>
      <c r="N40" s="13"/>
      <c r="O40" s="13"/>
      <c r="P40" s="13"/>
    </row>
    <row r="41" spans="1:16" ht="14.25" customHeight="1" x14ac:dyDescent="0.2">
      <c r="A41" s="13"/>
      <c r="B41" s="13"/>
      <c r="C41" s="13"/>
      <c r="D41" s="13"/>
      <c r="E41" s="11"/>
      <c r="F41" s="11"/>
      <c r="G41" s="20">
        <v>1145</v>
      </c>
      <c r="H41" s="26" t="s">
        <v>39</v>
      </c>
      <c r="I41" s="26"/>
      <c r="J41" s="26"/>
      <c r="K41" s="22">
        <v>0</v>
      </c>
      <c r="L41" s="23"/>
      <c r="N41" s="13"/>
      <c r="O41" s="13"/>
      <c r="P41" s="13"/>
    </row>
    <row r="42" spans="1:16" ht="14.25" customHeight="1" x14ac:dyDescent="0.2">
      <c r="A42" s="13"/>
      <c r="B42" s="13"/>
      <c r="C42" s="13"/>
      <c r="D42" s="13"/>
      <c r="E42" s="11"/>
      <c r="F42" s="11"/>
      <c r="G42" s="20">
        <v>1150</v>
      </c>
      <c r="H42" s="26" t="s">
        <v>40</v>
      </c>
      <c r="I42" s="26"/>
      <c r="J42" s="26"/>
      <c r="K42" s="22">
        <v>0</v>
      </c>
      <c r="L42" s="23"/>
      <c r="N42" s="13"/>
      <c r="O42" s="13"/>
      <c r="P42" s="13"/>
    </row>
    <row r="43" spans="1:16" ht="14.25" customHeight="1" x14ac:dyDescent="0.2">
      <c r="A43" s="13"/>
      <c r="B43" s="13"/>
      <c r="C43" s="13"/>
      <c r="D43" s="13"/>
      <c r="E43" s="11"/>
      <c r="F43" s="11"/>
      <c r="G43" s="20">
        <v>1151</v>
      </c>
      <c r="H43" s="26" t="s">
        <v>41</v>
      </c>
      <c r="I43" s="26"/>
      <c r="J43" s="26"/>
      <c r="K43" s="22">
        <v>0</v>
      </c>
      <c r="L43" s="23"/>
      <c r="M43" s="31">
        <v>12115658.25</v>
      </c>
      <c r="N43" s="13" t="s">
        <v>20</v>
      </c>
      <c r="O43" s="13"/>
      <c r="P43" s="13"/>
    </row>
    <row r="44" spans="1:16" ht="14.25" customHeight="1" x14ac:dyDescent="0.2">
      <c r="A44" s="13"/>
      <c r="B44" s="13"/>
      <c r="C44" s="13"/>
      <c r="D44" s="13"/>
      <c r="E44" s="11"/>
      <c r="F44" s="11"/>
      <c r="G44" s="20">
        <v>1211</v>
      </c>
      <c r="H44" s="26" t="s">
        <v>42</v>
      </c>
      <c r="I44" s="26"/>
      <c r="J44" s="26"/>
      <c r="K44" s="22">
        <v>0</v>
      </c>
      <c r="L44" s="23"/>
      <c r="M44" s="31">
        <v>7563961.3700000001</v>
      </c>
      <c r="N44" s="13" t="s">
        <v>20</v>
      </c>
      <c r="O44" s="13"/>
      <c r="P44" s="13"/>
    </row>
    <row r="45" spans="1:16" ht="14.25" customHeight="1" x14ac:dyDescent="0.2">
      <c r="A45" s="13"/>
      <c r="B45" s="13"/>
      <c r="C45" s="13"/>
      <c r="D45" s="13"/>
      <c r="E45" s="11"/>
      <c r="F45" s="11"/>
      <c r="G45" s="20">
        <v>1222</v>
      </c>
      <c r="H45" s="26" t="s">
        <v>43</v>
      </c>
      <c r="I45" s="26"/>
      <c r="J45" s="26"/>
      <c r="K45" s="22">
        <v>0</v>
      </c>
      <c r="L45" s="23"/>
      <c r="M45" s="31"/>
      <c r="O45" s="13"/>
      <c r="P45" s="13"/>
    </row>
    <row r="46" spans="1:16" ht="14.25" customHeight="1" x14ac:dyDescent="0.2">
      <c r="A46" s="13"/>
      <c r="B46" s="13"/>
      <c r="C46" s="13"/>
      <c r="D46" s="13"/>
      <c r="E46" s="11"/>
      <c r="F46" s="11"/>
      <c r="G46" s="20">
        <v>1224</v>
      </c>
      <c r="H46" s="21" t="s">
        <v>44</v>
      </c>
      <c r="I46" s="21"/>
      <c r="J46" s="21"/>
      <c r="K46" s="22">
        <v>0</v>
      </c>
      <c r="L46" s="23"/>
      <c r="M46" s="2">
        <f>+M43+M44</f>
        <v>19679619.620000001</v>
      </c>
      <c r="O46" s="13"/>
      <c r="P46" s="13"/>
    </row>
    <row r="47" spans="1:16" ht="14.25" customHeight="1" thickBot="1" x14ac:dyDescent="0.25">
      <c r="A47" s="13"/>
      <c r="B47" s="13"/>
      <c r="C47" s="13"/>
      <c r="D47" s="7"/>
      <c r="E47" s="42"/>
      <c r="F47" s="42"/>
      <c r="G47" s="42"/>
      <c r="H47" s="28" t="s">
        <v>45</v>
      </c>
      <c r="I47" s="28"/>
      <c r="J47" s="28"/>
      <c r="K47" s="29">
        <f>+SUM(K25:K46)</f>
        <v>19679619.620000001</v>
      </c>
      <c r="L47" s="30"/>
      <c r="M47" s="43">
        <f>+M46</f>
        <v>19679619.620000001</v>
      </c>
      <c r="N47" s="44" t="s">
        <v>20</v>
      </c>
      <c r="O47" s="43">
        <f>+K47-M47</f>
        <v>0</v>
      </c>
      <c r="P47" s="13"/>
    </row>
    <row r="48" spans="1:16" ht="14.25" customHeight="1" thickTop="1" x14ac:dyDescent="0.2">
      <c r="H48" s="45"/>
      <c r="I48" s="46"/>
      <c r="O48" s="13"/>
    </row>
    <row r="49" spans="1:15" ht="14.25" customHeight="1" x14ac:dyDescent="0.2">
      <c r="H49" s="45"/>
      <c r="I49" s="46"/>
      <c r="O49" s="13"/>
    </row>
    <row r="50" spans="1:15" ht="14.25" customHeight="1" x14ac:dyDescent="0.2">
      <c r="B50" s="16">
        <v>3</v>
      </c>
      <c r="E50" s="9"/>
      <c r="F50" s="38" t="s">
        <v>46</v>
      </c>
      <c r="G50" s="38"/>
      <c r="H50" s="38"/>
      <c r="I50" s="38"/>
      <c r="J50" s="38"/>
      <c r="K50" s="38"/>
      <c r="L50" s="15"/>
      <c r="O50" s="13"/>
    </row>
    <row r="51" spans="1:15" ht="14.25" customHeight="1" x14ac:dyDescent="0.2">
      <c r="D51" s="47"/>
      <c r="E51" s="48"/>
      <c r="F51" s="48"/>
      <c r="G51" s="10" t="s">
        <v>47</v>
      </c>
      <c r="H51" s="11"/>
      <c r="I51" s="11"/>
      <c r="J51" s="11"/>
      <c r="K51" s="11"/>
      <c r="L51" s="13"/>
    </row>
    <row r="52" spans="1:15" s="52" customFormat="1" ht="14.25" customHeight="1" x14ac:dyDescent="0.2">
      <c r="A52" s="4"/>
      <c r="B52" s="4"/>
      <c r="C52" s="4"/>
      <c r="D52" s="13"/>
      <c r="E52" s="11"/>
      <c r="F52" s="11"/>
      <c r="G52" s="49"/>
      <c r="H52" s="34"/>
      <c r="I52" s="50"/>
      <c r="J52" s="10"/>
      <c r="K52" s="36"/>
      <c r="L52" s="4"/>
      <c r="M52" s="51"/>
    </row>
    <row r="53" spans="1:15" s="52" customFormat="1" ht="14.25" customHeight="1" x14ac:dyDescent="0.2">
      <c r="A53" s="4"/>
      <c r="B53" s="53">
        <v>4</v>
      </c>
      <c r="C53" s="4"/>
      <c r="D53" s="4"/>
      <c r="E53" s="36"/>
      <c r="F53" s="38" t="s">
        <v>48</v>
      </c>
      <c r="G53" s="38"/>
      <c r="H53" s="38"/>
      <c r="I53" s="38"/>
      <c r="J53" s="38"/>
      <c r="K53" s="38"/>
      <c r="L53" s="15"/>
      <c r="M53" s="51"/>
    </row>
    <row r="54" spans="1:15" s="52" customFormat="1" ht="14.25" customHeight="1" x14ac:dyDescent="0.2">
      <c r="A54" s="4"/>
      <c r="B54" s="4"/>
      <c r="C54" s="4"/>
      <c r="D54" s="1"/>
      <c r="E54" s="10"/>
      <c r="F54" s="10"/>
      <c r="G54" s="17" t="s">
        <v>9</v>
      </c>
      <c r="H54" s="18" t="s">
        <v>10</v>
      </c>
      <c r="I54" s="18"/>
      <c r="J54" s="18"/>
      <c r="K54" s="17" t="s">
        <v>11</v>
      </c>
      <c r="L54" s="19"/>
      <c r="M54" s="51"/>
    </row>
    <row r="55" spans="1:15" ht="14.25" customHeight="1" x14ac:dyDescent="0.2">
      <c r="D55" s="7"/>
      <c r="E55" s="42"/>
      <c r="F55" s="42"/>
      <c r="G55" s="20">
        <v>1212</v>
      </c>
      <c r="H55" s="21" t="s">
        <v>49</v>
      </c>
      <c r="I55" s="21"/>
      <c r="J55" s="21"/>
      <c r="K55" s="22">
        <v>0</v>
      </c>
      <c r="L55" s="23"/>
    </row>
    <row r="56" spans="1:15" ht="14.25" customHeight="1" x14ac:dyDescent="0.2">
      <c r="D56" s="7"/>
      <c r="E56" s="42"/>
      <c r="F56" s="42"/>
      <c r="G56" s="20">
        <v>1213</v>
      </c>
      <c r="H56" s="21" t="s">
        <v>50</v>
      </c>
      <c r="I56" s="21"/>
      <c r="J56" s="21"/>
      <c r="K56" s="22">
        <v>0</v>
      </c>
      <c r="L56" s="23"/>
    </row>
    <row r="57" spans="1:15" ht="14.25" customHeight="1" x14ac:dyDescent="0.2">
      <c r="D57" s="7"/>
      <c r="E57" s="42"/>
      <c r="F57" s="42"/>
      <c r="G57" s="20">
        <v>1214</v>
      </c>
      <c r="H57" s="21" t="s">
        <v>51</v>
      </c>
      <c r="I57" s="21"/>
      <c r="J57" s="21"/>
      <c r="K57" s="22">
        <v>0</v>
      </c>
      <c r="L57" s="23"/>
    </row>
    <row r="58" spans="1:15" ht="14.25" customHeight="1" thickBot="1" x14ac:dyDescent="0.25">
      <c r="D58" s="7"/>
      <c r="E58" s="42"/>
      <c r="F58" s="42"/>
      <c r="G58" s="9"/>
      <c r="H58" s="28" t="s">
        <v>45</v>
      </c>
      <c r="I58" s="28"/>
      <c r="J58" s="28"/>
      <c r="K58" s="29">
        <v>0</v>
      </c>
      <c r="L58" s="30"/>
      <c r="N58" s="54"/>
    </row>
    <row r="59" spans="1:15" ht="14.25" customHeight="1" thickTop="1" x14ac:dyDescent="0.2">
      <c r="D59" s="1"/>
      <c r="E59" s="10"/>
      <c r="F59" s="10"/>
      <c r="G59" s="10"/>
      <c r="H59" s="10"/>
      <c r="I59" s="10"/>
      <c r="J59" s="10"/>
      <c r="K59" s="10"/>
      <c r="L59" s="1"/>
    </row>
    <row r="60" spans="1:15" ht="14.25" customHeight="1" x14ac:dyDescent="0.2">
      <c r="D60" s="1"/>
      <c r="E60" s="10"/>
      <c r="F60" s="10"/>
      <c r="G60" s="10"/>
      <c r="H60" s="10"/>
      <c r="I60" s="10"/>
      <c r="J60" s="10"/>
      <c r="K60" s="10"/>
      <c r="L60" s="1"/>
    </row>
    <row r="61" spans="1:15" s="56" customFormat="1" ht="14.25" customHeight="1" x14ac:dyDescent="0.2">
      <c r="A61" s="1"/>
      <c r="B61" s="16">
        <v>5</v>
      </c>
      <c r="C61" s="1"/>
      <c r="D61" s="3"/>
      <c r="E61" s="9"/>
      <c r="F61" s="38" t="s">
        <v>52</v>
      </c>
      <c r="G61" s="38"/>
      <c r="H61" s="38"/>
      <c r="I61" s="38"/>
      <c r="J61" s="38"/>
      <c r="K61" s="38"/>
      <c r="L61" s="15"/>
      <c r="M61" s="55"/>
    </row>
    <row r="62" spans="1:15" ht="14.25" customHeight="1" x14ac:dyDescent="0.2">
      <c r="D62" s="57"/>
      <c r="E62" s="58"/>
      <c r="F62" s="58"/>
      <c r="G62" s="17" t="s">
        <v>9</v>
      </c>
      <c r="H62" s="18" t="s">
        <v>10</v>
      </c>
      <c r="I62" s="18"/>
      <c r="J62" s="18"/>
      <c r="K62" s="17" t="s">
        <v>11</v>
      </c>
      <c r="L62" s="19"/>
    </row>
    <row r="63" spans="1:15" ht="14.25" customHeight="1" x14ac:dyDescent="0.2">
      <c r="D63" s="7"/>
      <c r="E63" s="42"/>
      <c r="F63" s="42"/>
      <c r="G63" s="59">
        <v>1230</v>
      </c>
      <c r="H63" s="60" t="s">
        <v>53</v>
      </c>
      <c r="I63" s="60"/>
      <c r="J63" s="60"/>
      <c r="K63" s="61">
        <f>+SUM(K64:K70)</f>
        <v>3151647459.5599999</v>
      </c>
      <c r="L63" s="30"/>
      <c r="M63" s="31">
        <v>3151647459.5599999</v>
      </c>
      <c r="N63" s="62" t="s">
        <v>20</v>
      </c>
      <c r="O63" s="63">
        <f>+K63-M63</f>
        <v>0</v>
      </c>
    </row>
    <row r="64" spans="1:15" ht="14.25" customHeight="1" x14ac:dyDescent="0.2">
      <c r="D64" s="7"/>
      <c r="E64" s="42"/>
      <c r="F64" s="42"/>
      <c r="G64" s="20">
        <v>1231</v>
      </c>
      <c r="H64" s="26" t="s">
        <v>54</v>
      </c>
      <c r="I64" s="26"/>
      <c r="J64" s="26"/>
      <c r="K64" s="22">
        <v>0</v>
      </c>
      <c r="L64" s="23"/>
    </row>
    <row r="65" spans="4:15" ht="14.25" customHeight="1" x14ac:dyDescent="0.2">
      <c r="D65" s="7"/>
      <c r="E65" s="42"/>
      <c r="F65" s="42"/>
      <c r="G65" s="20">
        <v>1232</v>
      </c>
      <c r="H65" s="26" t="s">
        <v>55</v>
      </c>
      <c r="I65" s="26"/>
      <c r="J65" s="26"/>
      <c r="K65" s="22">
        <v>0</v>
      </c>
      <c r="L65" s="23"/>
    </row>
    <row r="66" spans="4:15" ht="14.25" customHeight="1" x14ac:dyDescent="0.2">
      <c r="D66" s="7"/>
      <c r="E66" s="42"/>
      <c r="F66" s="42"/>
      <c r="G66" s="20">
        <v>1233</v>
      </c>
      <c r="H66" s="26" t="s">
        <v>56</v>
      </c>
      <c r="I66" s="26"/>
      <c r="J66" s="26"/>
      <c r="K66" s="22">
        <v>0</v>
      </c>
      <c r="L66" s="23"/>
    </row>
    <row r="67" spans="4:15" ht="14.25" customHeight="1" x14ac:dyDescent="0.2">
      <c r="D67" s="7"/>
      <c r="E67" s="42"/>
      <c r="F67" s="42"/>
      <c r="G67" s="20">
        <v>1234</v>
      </c>
      <c r="H67" s="26" t="s">
        <v>57</v>
      </c>
      <c r="I67" s="26"/>
      <c r="J67" s="26"/>
      <c r="K67" s="22">
        <v>0</v>
      </c>
      <c r="L67" s="23"/>
    </row>
    <row r="68" spans="4:15" ht="14.25" customHeight="1" x14ac:dyDescent="0.2">
      <c r="D68" s="7"/>
      <c r="E68" s="42"/>
      <c r="F68" s="42"/>
      <c r="G68" s="20">
        <v>1235</v>
      </c>
      <c r="H68" s="26" t="s">
        <v>58</v>
      </c>
      <c r="I68" s="26"/>
      <c r="J68" s="26"/>
      <c r="K68" s="22">
        <v>0</v>
      </c>
      <c r="L68" s="23"/>
    </row>
    <row r="69" spans="4:15" ht="14.25" customHeight="1" x14ac:dyDescent="0.2">
      <c r="D69" s="7"/>
      <c r="E69" s="42"/>
      <c r="F69" s="42"/>
      <c r="G69" s="20">
        <v>1236</v>
      </c>
      <c r="H69" s="26" t="s">
        <v>59</v>
      </c>
      <c r="I69" s="26"/>
      <c r="J69" s="26"/>
      <c r="K69" s="22">
        <v>3151647459.5599999</v>
      </c>
      <c r="L69" s="23"/>
    </row>
    <row r="70" spans="4:15" ht="14.25" customHeight="1" x14ac:dyDescent="0.2">
      <c r="D70" s="7"/>
      <c r="E70" s="42"/>
      <c r="F70" s="42"/>
      <c r="G70" s="20">
        <v>1239</v>
      </c>
      <c r="H70" s="26" t="s">
        <v>60</v>
      </c>
      <c r="I70" s="26"/>
      <c r="J70" s="26"/>
      <c r="K70" s="22">
        <v>0</v>
      </c>
      <c r="L70" s="23"/>
    </row>
    <row r="71" spans="4:15" ht="14.25" customHeight="1" x14ac:dyDescent="0.2">
      <c r="D71" s="7"/>
      <c r="E71" s="42"/>
      <c r="F71" s="42"/>
      <c r="G71" s="59">
        <v>1240</v>
      </c>
      <c r="H71" s="60" t="s">
        <v>61</v>
      </c>
      <c r="I71" s="60"/>
      <c r="J71" s="60"/>
      <c r="K71" s="61">
        <f>SUM(K72:K79)</f>
        <v>41334560.069999993</v>
      </c>
      <c r="L71" s="30"/>
      <c r="M71" s="64">
        <v>41334560.07</v>
      </c>
      <c r="N71" s="62" t="s">
        <v>20</v>
      </c>
      <c r="O71" s="63">
        <f>+K71-M71</f>
        <v>0</v>
      </c>
    </row>
    <row r="72" spans="4:15" ht="14.25" customHeight="1" x14ac:dyDescent="0.2">
      <c r="D72" s="7"/>
      <c r="E72" s="42"/>
      <c r="F72" s="42"/>
      <c r="G72" s="20">
        <v>1241</v>
      </c>
      <c r="H72" s="26" t="s">
        <v>62</v>
      </c>
      <c r="I72" s="26"/>
      <c r="J72" s="26"/>
      <c r="K72" s="22">
        <v>8107645.3099999996</v>
      </c>
      <c r="L72" s="23"/>
    </row>
    <row r="73" spans="4:15" ht="14.25" customHeight="1" x14ac:dyDescent="0.2">
      <c r="D73" s="7"/>
      <c r="E73" s="42"/>
      <c r="F73" s="42"/>
      <c r="G73" s="20">
        <v>1242</v>
      </c>
      <c r="H73" s="26" t="s">
        <v>63</v>
      </c>
      <c r="I73" s="26"/>
      <c r="J73" s="26"/>
      <c r="K73" s="22">
        <v>2961411.54</v>
      </c>
      <c r="L73" s="23"/>
    </row>
    <row r="74" spans="4:15" ht="14.25" customHeight="1" x14ac:dyDescent="0.2">
      <c r="D74" s="7"/>
      <c r="E74" s="42"/>
      <c r="F74" s="42"/>
      <c r="G74" s="20">
        <v>1243</v>
      </c>
      <c r="H74" s="26" t="s">
        <v>64</v>
      </c>
      <c r="I74" s="26"/>
      <c r="J74" s="26"/>
      <c r="K74" s="22">
        <v>7524498.2599999998</v>
      </c>
      <c r="L74" s="23"/>
    </row>
    <row r="75" spans="4:15" ht="14.25" customHeight="1" x14ac:dyDescent="0.2">
      <c r="D75" s="7"/>
      <c r="E75" s="42"/>
      <c r="F75" s="42"/>
      <c r="G75" s="20">
        <v>1244</v>
      </c>
      <c r="H75" s="26" t="s">
        <v>65</v>
      </c>
      <c r="I75" s="26"/>
      <c r="J75" s="26"/>
      <c r="K75" s="22">
        <v>11371414.939999999</v>
      </c>
      <c r="L75" s="23"/>
    </row>
    <row r="76" spans="4:15" ht="14.25" customHeight="1" x14ac:dyDescent="0.2">
      <c r="D76" s="7"/>
      <c r="E76" s="42"/>
      <c r="F76" s="42"/>
      <c r="G76" s="20">
        <v>1245</v>
      </c>
      <c r="H76" s="26" t="s">
        <v>66</v>
      </c>
      <c r="I76" s="26"/>
      <c r="J76" s="26"/>
      <c r="K76" s="22">
        <v>0</v>
      </c>
      <c r="L76" s="23"/>
    </row>
    <row r="77" spans="4:15" ht="14.25" customHeight="1" x14ac:dyDescent="0.2">
      <c r="D77" s="7"/>
      <c r="E77" s="42"/>
      <c r="F77" s="42"/>
      <c r="G77" s="20">
        <v>1246</v>
      </c>
      <c r="H77" s="26" t="s">
        <v>67</v>
      </c>
      <c r="I77" s="26"/>
      <c r="J77" s="26"/>
      <c r="K77" s="22">
        <v>11369590.02</v>
      </c>
      <c r="L77" s="23"/>
    </row>
    <row r="78" spans="4:15" ht="14.25" customHeight="1" x14ac:dyDescent="0.2">
      <c r="D78" s="7"/>
      <c r="E78" s="42"/>
      <c r="F78" s="42"/>
      <c r="G78" s="20">
        <v>1247</v>
      </c>
      <c r="H78" s="26" t="s">
        <v>68</v>
      </c>
      <c r="I78" s="26"/>
      <c r="J78" s="20"/>
      <c r="K78" s="22">
        <v>0</v>
      </c>
      <c r="L78" s="23"/>
    </row>
    <row r="79" spans="4:15" ht="14.25" customHeight="1" x14ac:dyDescent="0.2">
      <c r="D79" s="7"/>
      <c r="E79" s="42"/>
      <c r="F79" s="42"/>
      <c r="G79" s="20">
        <v>1248</v>
      </c>
      <c r="H79" s="26" t="s">
        <v>69</v>
      </c>
      <c r="I79" s="26"/>
      <c r="J79" s="20"/>
      <c r="K79" s="22">
        <v>0</v>
      </c>
      <c r="L79" s="23"/>
    </row>
    <row r="80" spans="4:15" ht="14.25" customHeight="1" x14ac:dyDescent="0.2">
      <c r="D80" s="7"/>
      <c r="E80" s="42"/>
      <c r="F80" s="42"/>
      <c r="G80" s="59">
        <v>1250</v>
      </c>
      <c r="H80" s="65" t="s">
        <v>70</v>
      </c>
      <c r="I80" s="65"/>
      <c r="J80" s="59"/>
      <c r="K80" s="61">
        <v>0</v>
      </c>
      <c r="L80" s="30"/>
    </row>
    <row r="81" spans="1:15" ht="14.25" customHeight="1" x14ac:dyDescent="0.2">
      <c r="D81" s="7"/>
      <c r="E81" s="42"/>
      <c r="F81" s="42"/>
      <c r="G81" s="20">
        <v>1251</v>
      </c>
      <c r="H81" s="26" t="s">
        <v>71</v>
      </c>
      <c r="I81" s="26"/>
      <c r="J81" s="20"/>
      <c r="K81" s="22">
        <v>0</v>
      </c>
      <c r="L81" s="23"/>
    </row>
    <row r="82" spans="1:15" ht="14.25" customHeight="1" x14ac:dyDescent="0.2">
      <c r="D82" s="7"/>
      <c r="E82" s="42"/>
      <c r="F82" s="42"/>
      <c r="G82" s="20">
        <v>1252</v>
      </c>
      <c r="H82" s="26" t="s">
        <v>72</v>
      </c>
      <c r="I82" s="26"/>
      <c r="J82" s="20"/>
      <c r="K82" s="22">
        <v>0</v>
      </c>
      <c r="L82" s="23"/>
    </row>
    <row r="83" spans="1:15" ht="14.25" customHeight="1" x14ac:dyDescent="0.2">
      <c r="D83" s="7"/>
      <c r="E83" s="42"/>
      <c r="F83" s="42"/>
      <c r="G83" s="20">
        <v>1253</v>
      </c>
      <c r="H83" s="26" t="s">
        <v>73</v>
      </c>
      <c r="I83" s="26"/>
      <c r="J83" s="20"/>
      <c r="K83" s="22">
        <v>0</v>
      </c>
      <c r="L83" s="23"/>
    </row>
    <row r="84" spans="1:15" ht="14.25" customHeight="1" x14ac:dyDescent="0.2">
      <c r="D84" s="7"/>
      <c r="E84" s="42"/>
      <c r="F84" s="42"/>
      <c r="G84" s="20">
        <v>1254</v>
      </c>
      <c r="H84" s="26" t="s">
        <v>74</v>
      </c>
      <c r="I84" s="26"/>
      <c r="J84" s="20"/>
      <c r="K84" s="22">
        <v>0</v>
      </c>
      <c r="L84" s="23"/>
    </row>
    <row r="85" spans="1:15" ht="14.25" customHeight="1" x14ac:dyDescent="0.2">
      <c r="D85" s="57"/>
      <c r="E85" s="58"/>
      <c r="F85" s="58"/>
      <c r="G85" s="20">
        <v>1259</v>
      </c>
      <c r="H85" s="26" t="s">
        <v>75</v>
      </c>
      <c r="I85" s="26"/>
      <c r="J85" s="20"/>
      <c r="K85" s="22">
        <v>0</v>
      </c>
      <c r="L85" s="23"/>
    </row>
    <row r="86" spans="1:15" ht="14.25" customHeight="1" x14ac:dyDescent="0.2">
      <c r="D86" s="7"/>
      <c r="E86" s="42"/>
      <c r="F86" s="42"/>
      <c r="G86" s="20">
        <v>1263</v>
      </c>
      <c r="H86" s="26" t="s">
        <v>76</v>
      </c>
      <c r="I86" s="26"/>
      <c r="J86" s="20"/>
      <c r="K86" s="22">
        <v>0</v>
      </c>
      <c r="L86" s="23"/>
      <c r="O86" s="13"/>
    </row>
    <row r="87" spans="1:15" ht="14.25" customHeight="1" x14ac:dyDescent="0.2">
      <c r="D87" s="7"/>
      <c r="E87" s="42"/>
      <c r="F87" s="42"/>
      <c r="G87" s="20">
        <v>1265</v>
      </c>
      <c r="H87" s="26" t="s">
        <v>77</v>
      </c>
      <c r="I87" s="26"/>
      <c r="J87" s="20"/>
      <c r="K87" s="22">
        <v>0</v>
      </c>
      <c r="L87" s="23"/>
      <c r="O87" s="13"/>
    </row>
    <row r="88" spans="1:15" ht="14.25" customHeight="1" x14ac:dyDescent="0.2">
      <c r="D88" s="7"/>
      <c r="E88" s="42"/>
      <c r="F88" s="42"/>
      <c r="G88" s="59">
        <v>1270</v>
      </c>
      <c r="H88" s="65" t="s">
        <v>78</v>
      </c>
      <c r="I88" s="65"/>
      <c r="J88" s="59"/>
      <c r="K88" s="61">
        <f>+SUM(K89:K94)</f>
        <v>0</v>
      </c>
      <c r="L88" s="30"/>
      <c r="O88" s="13"/>
    </row>
    <row r="89" spans="1:15" ht="14.25" customHeight="1" x14ac:dyDescent="0.2">
      <c r="D89" s="7"/>
      <c r="E89" s="42"/>
      <c r="F89" s="42"/>
      <c r="G89" s="20">
        <v>1271</v>
      </c>
      <c r="H89" s="26" t="s">
        <v>79</v>
      </c>
      <c r="I89" s="26"/>
      <c r="J89" s="20"/>
      <c r="K89" s="22">
        <v>0</v>
      </c>
      <c r="L89" s="23"/>
      <c r="O89" s="13"/>
    </row>
    <row r="90" spans="1:15" ht="14.25" customHeight="1" x14ac:dyDescent="0.2">
      <c r="D90" s="7"/>
      <c r="E90" s="42"/>
      <c r="F90" s="42"/>
      <c r="G90" s="20">
        <v>1272</v>
      </c>
      <c r="H90" s="26" t="s">
        <v>80</v>
      </c>
      <c r="I90" s="26"/>
      <c r="J90" s="20"/>
      <c r="K90" s="22">
        <v>0</v>
      </c>
      <c r="L90" s="23"/>
      <c r="O90" s="13"/>
    </row>
    <row r="91" spans="1:15" ht="14.25" customHeight="1" x14ac:dyDescent="0.2">
      <c r="D91" s="7"/>
      <c r="E91" s="42"/>
      <c r="F91" s="42"/>
      <c r="G91" s="20">
        <v>1273</v>
      </c>
      <c r="H91" s="26" t="s">
        <v>81</v>
      </c>
      <c r="I91" s="26"/>
      <c r="J91" s="20"/>
      <c r="K91" s="22">
        <v>0</v>
      </c>
      <c r="L91" s="23"/>
      <c r="O91" s="13"/>
    </row>
    <row r="92" spans="1:15" ht="14.25" customHeight="1" x14ac:dyDescent="0.2">
      <c r="D92" s="7"/>
      <c r="E92" s="42"/>
      <c r="F92" s="42"/>
      <c r="G92" s="20">
        <v>1274</v>
      </c>
      <c r="H92" s="26" t="s">
        <v>82</v>
      </c>
      <c r="I92" s="26"/>
      <c r="J92" s="20"/>
      <c r="K92" s="22">
        <v>0</v>
      </c>
      <c r="L92" s="23"/>
      <c r="O92" s="13"/>
    </row>
    <row r="93" spans="1:15" ht="14.25" customHeight="1" x14ac:dyDescent="0.2">
      <c r="D93" s="7"/>
      <c r="E93" s="42"/>
      <c r="F93" s="42"/>
      <c r="G93" s="20">
        <v>1275</v>
      </c>
      <c r="H93" s="26" t="s">
        <v>83</v>
      </c>
      <c r="I93" s="26"/>
      <c r="J93" s="20"/>
      <c r="K93" s="22">
        <v>0</v>
      </c>
      <c r="L93" s="23"/>
      <c r="O93" s="13"/>
    </row>
    <row r="94" spans="1:15" ht="14.25" customHeight="1" x14ac:dyDescent="0.2">
      <c r="D94" s="7"/>
      <c r="E94" s="42"/>
      <c r="F94" s="42"/>
      <c r="G94" s="20">
        <v>1279</v>
      </c>
      <c r="H94" s="26" t="s">
        <v>84</v>
      </c>
      <c r="I94" s="26"/>
      <c r="J94" s="20"/>
      <c r="K94" s="22">
        <v>0</v>
      </c>
      <c r="L94" s="23"/>
      <c r="O94" s="13"/>
    </row>
    <row r="95" spans="1:15" ht="14.25" customHeight="1" x14ac:dyDescent="0.2">
      <c r="D95" s="1"/>
      <c r="E95" s="10"/>
      <c r="F95" s="10"/>
      <c r="G95" s="9"/>
      <c r="H95" s="28" t="s">
        <v>45</v>
      </c>
      <c r="I95" s="28"/>
      <c r="J95" s="28"/>
      <c r="K95" s="66">
        <f>+K63+K71</f>
        <v>3192982019.6300001</v>
      </c>
      <c r="L95" s="30"/>
      <c r="M95" s="67">
        <f>+M63+M71</f>
        <v>3192982019.6300001</v>
      </c>
      <c r="N95" s="68"/>
      <c r="O95" s="63">
        <f>+K95-M95</f>
        <v>0</v>
      </c>
    </row>
    <row r="96" spans="1:15" s="56" customFormat="1" ht="14.25" customHeight="1" x14ac:dyDescent="0.2">
      <c r="A96" s="1"/>
      <c r="B96" s="1"/>
      <c r="C96" s="1"/>
      <c r="D96" s="1"/>
      <c r="E96" s="1"/>
      <c r="F96" s="1"/>
      <c r="G96" s="3"/>
      <c r="H96" s="15"/>
      <c r="I96" s="15"/>
      <c r="J96" s="15"/>
      <c r="K96" s="30"/>
      <c r="L96" s="30"/>
      <c r="M96" s="55"/>
      <c r="O96" s="69"/>
    </row>
    <row r="97" spans="1:15" s="56" customFormat="1" ht="14.25" customHeight="1" x14ac:dyDescent="0.2">
      <c r="A97" s="1"/>
      <c r="B97" s="1"/>
      <c r="C97" s="1"/>
      <c r="D97" s="1"/>
      <c r="E97" s="1"/>
      <c r="F97" s="1"/>
      <c r="G97" s="3"/>
      <c r="H97" s="15"/>
      <c r="I97" s="15"/>
      <c r="J97" s="15"/>
      <c r="K97" s="30"/>
      <c r="L97" s="30"/>
      <c r="M97" s="55"/>
      <c r="O97" s="69"/>
    </row>
    <row r="98" spans="1:15" s="56" customFormat="1" ht="14.25" customHeight="1" x14ac:dyDescent="0.2">
      <c r="A98" s="1"/>
      <c r="B98" s="1"/>
      <c r="C98" s="1"/>
      <c r="D98" s="1"/>
      <c r="E98" s="1"/>
      <c r="F98" s="1"/>
      <c r="G98" s="1"/>
      <c r="H98" s="1"/>
      <c r="I98" s="1"/>
      <c r="J98" s="1"/>
      <c r="K98" s="1"/>
      <c r="L98" s="1"/>
      <c r="M98" s="55"/>
    </row>
    <row r="99" spans="1:15" ht="14.25" customHeight="1" x14ac:dyDescent="0.2">
      <c r="D99" s="10"/>
      <c r="E99" s="10"/>
      <c r="F99" s="10"/>
      <c r="G99" s="11" t="s">
        <v>85</v>
      </c>
      <c r="H99" s="11"/>
      <c r="I99" s="11"/>
      <c r="J99" s="10"/>
      <c r="K99" s="10"/>
      <c r="L99" s="1"/>
    </row>
    <row r="100" spans="1:15" ht="24.75" customHeight="1" x14ac:dyDescent="0.2">
      <c r="D100" s="10"/>
      <c r="E100" s="10"/>
      <c r="F100" s="10"/>
      <c r="G100" s="10" t="s">
        <v>9</v>
      </c>
      <c r="H100" s="10"/>
      <c r="I100" s="42" t="s">
        <v>10</v>
      </c>
      <c r="J100" s="10"/>
      <c r="K100" s="11" t="s">
        <v>11</v>
      </c>
      <c r="L100" s="13"/>
    </row>
    <row r="101" spans="1:15" ht="14.25" customHeight="1" x14ac:dyDescent="0.2">
      <c r="D101" s="10"/>
      <c r="E101" s="10"/>
      <c r="F101" s="10"/>
      <c r="G101" s="20">
        <v>1160</v>
      </c>
      <c r="H101" s="26" t="s">
        <v>86</v>
      </c>
      <c r="I101" s="26"/>
      <c r="J101" s="26"/>
      <c r="K101" s="22">
        <v>0</v>
      </c>
      <c r="L101" s="23"/>
    </row>
    <row r="102" spans="1:15" ht="14.25" customHeight="1" x14ac:dyDescent="0.2">
      <c r="D102" s="10"/>
      <c r="E102" s="10"/>
      <c r="F102" s="10"/>
      <c r="G102" s="20">
        <v>1161</v>
      </c>
      <c r="H102" s="26" t="s">
        <v>87</v>
      </c>
      <c r="I102" s="26"/>
      <c r="J102" s="26"/>
      <c r="K102" s="22">
        <v>0</v>
      </c>
      <c r="L102" s="23"/>
    </row>
    <row r="103" spans="1:15" ht="14.25" customHeight="1" x14ac:dyDescent="0.2">
      <c r="D103" s="10"/>
      <c r="E103" s="10"/>
      <c r="F103" s="10"/>
      <c r="G103" s="20">
        <v>1162</v>
      </c>
      <c r="H103" s="26" t="s">
        <v>88</v>
      </c>
      <c r="I103" s="26"/>
      <c r="J103" s="26"/>
      <c r="K103" s="22">
        <v>0</v>
      </c>
      <c r="L103" s="23"/>
    </row>
    <row r="104" spans="1:15" ht="14.25" customHeight="1" x14ac:dyDescent="0.2">
      <c r="D104" s="10"/>
      <c r="E104" s="10"/>
      <c r="F104" s="10"/>
      <c r="G104" s="20"/>
      <c r="H104" s="28" t="s">
        <v>45</v>
      </c>
      <c r="I104" s="28"/>
      <c r="J104" s="28"/>
      <c r="K104" s="22">
        <v>0</v>
      </c>
      <c r="L104" s="23"/>
    </row>
    <row r="105" spans="1:15" ht="14.25" customHeight="1" x14ac:dyDescent="0.2">
      <c r="D105" s="10"/>
      <c r="E105" s="10"/>
      <c r="F105" s="10"/>
      <c r="G105" s="10"/>
      <c r="H105" s="10"/>
      <c r="I105" s="10"/>
      <c r="J105" s="10"/>
      <c r="K105" s="10"/>
      <c r="L105" s="1"/>
    </row>
    <row r="106" spans="1:15" ht="10.5" customHeight="1" x14ac:dyDescent="0.2">
      <c r="D106" s="10"/>
      <c r="E106" s="10"/>
      <c r="F106" s="10"/>
      <c r="G106" s="10"/>
      <c r="H106" s="10"/>
      <c r="I106" s="10"/>
      <c r="J106" s="10"/>
      <c r="K106" s="10"/>
      <c r="L106" s="1"/>
    </row>
    <row r="107" spans="1:15" ht="14.25" customHeight="1" x14ac:dyDescent="0.2">
      <c r="D107" s="10"/>
      <c r="E107" s="10"/>
      <c r="F107" s="10"/>
      <c r="G107" s="11" t="s">
        <v>89</v>
      </c>
      <c r="H107" s="10"/>
      <c r="I107" s="10"/>
      <c r="J107" s="10"/>
      <c r="K107" s="10"/>
      <c r="L107" s="1"/>
    </row>
    <row r="108" spans="1:15" ht="14.25" customHeight="1" x14ac:dyDescent="0.2">
      <c r="D108" s="10"/>
      <c r="E108" s="10"/>
      <c r="F108" s="10"/>
      <c r="G108" s="10" t="s">
        <v>9</v>
      </c>
      <c r="H108" s="26"/>
      <c r="I108" s="42" t="s">
        <v>10</v>
      </c>
      <c r="J108" s="26"/>
      <c r="K108" s="11" t="s">
        <v>11</v>
      </c>
      <c r="L108" s="13"/>
    </row>
    <row r="109" spans="1:15" ht="14.25" customHeight="1" x14ac:dyDescent="0.2">
      <c r="D109" s="10"/>
      <c r="E109" s="10"/>
      <c r="F109" s="10"/>
      <c r="G109" s="20">
        <v>1190</v>
      </c>
      <c r="H109" s="26" t="s">
        <v>90</v>
      </c>
      <c r="I109" s="26"/>
      <c r="J109" s="26"/>
      <c r="K109" s="61">
        <f>SUM(K110:K113)</f>
        <v>1987375110.3900001</v>
      </c>
      <c r="L109" s="30"/>
      <c r="M109" s="64">
        <v>1987375110.3900001</v>
      </c>
      <c r="N109" s="70" t="s">
        <v>20</v>
      </c>
      <c r="O109" s="71">
        <f>+K109-M109</f>
        <v>0</v>
      </c>
    </row>
    <row r="110" spans="1:15" ht="14.25" customHeight="1" x14ac:dyDescent="0.2">
      <c r="D110" s="10"/>
      <c r="E110" s="10"/>
      <c r="F110" s="10"/>
      <c r="G110" s="20">
        <v>1191</v>
      </c>
      <c r="H110" s="26" t="s">
        <v>91</v>
      </c>
      <c r="I110" s="26"/>
      <c r="J110" s="26"/>
      <c r="K110" s="22">
        <v>2300</v>
      </c>
      <c r="L110" s="23"/>
    </row>
    <row r="111" spans="1:15" ht="14.25" customHeight="1" x14ac:dyDescent="0.2">
      <c r="D111" s="10"/>
      <c r="E111" s="10"/>
      <c r="F111" s="10"/>
      <c r="G111" s="20">
        <v>1192</v>
      </c>
      <c r="H111" s="26" t="s">
        <v>92</v>
      </c>
      <c r="I111" s="26"/>
      <c r="J111" s="26"/>
      <c r="K111" s="10">
        <v>0</v>
      </c>
      <c r="L111" s="1"/>
    </row>
    <row r="112" spans="1:15" ht="14.25" customHeight="1" x14ac:dyDescent="0.2">
      <c r="D112" s="10"/>
      <c r="E112" s="10"/>
      <c r="F112" s="10"/>
      <c r="G112" s="20">
        <v>1193</v>
      </c>
      <c r="H112" s="26" t="s">
        <v>93</v>
      </c>
      <c r="I112" s="26"/>
      <c r="J112" s="26"/>
      <c r="K112" s="22">
        <v>0</v>
      </c>
      <c r="L112" s="23"/>
    </row>
    <row r="113" spans="2:15" ht="14.25" customHeight="1" x14ac:dyDescent="0.2">
      <c r="D113" s="10"/>
      <c r="E113" s="10"/>
      <c r="F113" s="10"/>
      <c r="G113" s="20">
        <v>1194</v>
      </c>
      <c r="H113" s="26" t="s">
        <v>94</v>
      </c>
      <c r="I113" s="26"/>
      <c r="J113" s="26"/>
      <c r="K113" s="22">
        <v>1987372810.3900001</v>
      </c>
      <c r="L113" s="23"/>
    </row>
    <row r="114" spans="2:15" ht="14.25" customHeight="1" x14ac:dyDescent="0.2">
      <c r="D114" s="10"/>
      <c r="E114" s="10"/>
      <c r="F114" s="10"/>
      <c r="G114" s="10"/>
      <c r="H114" s="10"/>
      <c r="I114" s="10"/>
      <c r="J114" s="10"/>
      <c r="K114" s="10"/>
      <c r="L114" s="1"/>
    </row>
    <row r="115" spans="2:15" ht="14.25" customHeight="1" x14ac:dyDescent="0.2">
      <c r="D115" s="10"/>
      <c r="E115" s="10"/>
      <c r="F115" s="10"/>
      <c r="G115" s="10"/>
      <c r="H115" s="10"/>
      <c r="I115" s="10"/>
      <c r="J115" s="10"/>
      <c r="K115" s="10"/>
      <c r="L115" s="1"/>
    </row>
    <row r="116" spans="2:15" ht="14.25" customHeight="1" x14ac:dyDescent="0.2">
      <c r="D116" s="10"/>
      <c r="E116" s="10"/>
      <c r="F116" s="10"/>
      <c r="G116" s="11" t="s">
        <v>89</v>
      </c>
      <c r="H116" s="10"/>
      <c r="I116" s="10"/>
      <c r="J116" s="10"/>
      <c r="K116" s="10"/>
      <c r="L116" s="1"/>
    </row>
    <row r="117" spans="2:15" ht="14.25" customHeight="1" x14ac:dyDescent="0.2">
      <c r="D117" s="10"/>
      <c r="E117" s="10"/>
      <c r="F117" s="10"/>
      <c r="G117" s="10" t="s">
        <v>9</v>
      </c>
      <c r="H117" s="26"/>
      <c r="I117" s="42" t="s">
        <v>10</v>
      </c>
      <c r="J117" s="10"/>
      <c r="K117" s="11" t="s">
        <v>11</v>
      </c>
      <c r="L117" s="13"/>
    </row>
    <row r="118" spans="2:15" ht="14.25" customHeight="1" x14ac:dyDescent="0.2">
      <c r="D118" s="10"/>
      <c r="E118" s="10"/>
      <c r="F118" s="10"/>
      <c r="G118" s="20">
        <v>1290</v>
      </c>
      <c r="H118" s="26" t="s">
        <v>95</v>
      </c>
      <c r="I118" s="26"/>
      <c r="J118" s="26"/>
      <c r="K118" s="61">
        <v>0</v>
      </c>
      <c r="L118" s="30"/>
    </row>
    <row r="119" spans="2:15" ht="14.25" customHeight="1" x14ac:dyDescent="0.2">
      <c r="D119" s="10"/>
      <c r="E119" s="10"/>
      <c r="F119" s="10"/>
      <c r="G119" s="20">
        <v>1291</v>
      </c>
      <c r="H119" s="26" t="s">
        <v>96</v>
      </c>
      <c r="I119" s="26"/>
      <c r="J119" s="26"/>
      <c r="K119" s="22">
        <v>0</v>
      </c>
      <c r="L119" s="23"/>
    </row>
    <row r="120" spans="2:15" ht="14.25" customHeight="1" x14ac:dyDescent="0.2">
      <c r="D120" s="10"/>
      <c r="E120" s="10"/>
      <c r="F120" s="10"/>
      <c r="G120" s="20">
        <v>1292</v>
      </c>
      <c r="H120" s="26" t="s">
        <v>97</v>
      </c>
      <c r="I120" s="26"/>
      <c r="J120" s="26"/>
      <c r="K120" s="22">
        <v>0</v>
      </c>
      <c r="L120" s="23"/>
    </row>
    <row r="121" spans="2:15" ht="14.25" customHeight="1" x14ac:dyDescent="0.2">
      <c r="D121" s="10"/>
      <c r="E121" s="10"/>
      <c r="F121" s="10"/>
      <c r="G121" s="20">
        <v>1293</v>
      </c>
      <c r="H121" s="26" t="s">
        <v>98</v>
      </c>
      <c r="I121" s="26"/>
      <c r="J121" s="26"/>
      <c r="K121" s="22">
        <v>0</v>
      </c>
      <c r="L121" s="23"/>
    </row>
    <row r="122" spans="2:15" ht="14.25" customHeight="1" x14ac:dyDescent="0.2">
      <c r="D122" s="10"/>
      <c r="E122" s="10"/>
      <c r="F122" s="10"/>
      <c r="G122" s="9"/>
      <c r="H122" s="72"/>
      <c r="I122" s="72"/>
      <c r="J122" s="72"/>
      <c r="K122" s="73"/>
      <c r="L122" s="23"/>
    </row>
    <row r="123" spans="2:15" ht="14.25" customHeight="1" x14ac:dyDescent="0.2">
      <c r="D123" s="10"/>
      <c r="E123" s="10"/>
      <c r="F123" s="10"/>
      <c r="G123" s="9"/>
      <c r="H123" s="72"/>
      <c r="I123" s="72"/>
      <c r="J123" s="72"/>
      <c r="K123" s="73"/>
      <c r="L123" s="23"/>
    </row>
    <row r="124" spans="2:15" ht="14.25" customHeight="1" x14ac:dyDescent="0.2">
      <c r="D124" s="10"/>
      <c r="E124" s="10"/>
      <c r="F124" s="10"/>
      <c r="G124" s="10"/>
      <c r="H124" s="10"/>
      <c r="I124" s="10"/>
      <c r="J124" s="10"/>
      <c r="K124" s="10"/>
      <c r="L124" s="1"/>
    </row>
    <row r="125" spans="2:15" ht="14.25" customHeight="1" x14ac:dyDescent="0.2">
      <c r="D125" s="38" t="s">
        <v>99</v>
      </c>
      <c r="E125" s="38"/>
      <c r="F125" s="38"/>
      <c r="G125" s="38"/>
      <c r="H125" s="38"/>
      <c r="I125" s="38"/>
      <c r="J125" s="38"/>
      <c r="K125" s="38"/>
      <c r="L125" s="15"/>
    </row>
    <row r="126" spans="2:15" ht="14.25" customHeight="1" x14ac:dyDescent="0.2">
      <c r="B126" s="16"/>
      <c r="D126" s="10"/>
      <c r="E126" s="10"/>
      <c r="F126" s="11" t="s">
        <v>100</v>
      </c>
      <c r="G126" s="11"/>
      <c r="H126" s="11"/>
      <c r="I126" s="11"/>
      <c r="J126" s="11"/>
      <c r="K126" s="11"/>
      <c r="L126" s="13"/>
    </row>
    <row r="127" spans="2:15" ht="14.25" customHeight="1" x14ac:dyDescent="0.2">
      <c r="D127" s="9"/>
      <c r="E127" s="9"/>
      <c r="F127" s="9"/>
      <c r="G127" s="17" t="s">
        <v>9</v>
      </c>
      <c r="H127" s="18" t="s">
        <v>10</v>
      </c>
      <c r="I127" s="18"/>
      <c r="J127" s="74"/>
      <c r="K127" s="17" t="s">
        <v>11</v>
      </c>
      <c r="L127" s="19"/>
    </row>
    <row r="128" spans="2:15" ht="14.25" customHeight="1" x14ac:dyDescent="0.2">
      <c r="D128" s="9"/>
      <c r="E128" s="9"/>
      <c r="F128" s="9"/>
      <c r="G128" s="17">
        <v>2110</v>
      </c>
      <c r="H128" s="21" t="s">
        <v>101</v>
      </c>
      <c r="I128" s="21"/>
      <c r="J128" s="21"/>
      <c r="K128" s="75">
        <f>SUM(K129:K137)</f>
        <v>17843871.789999999</v>
      </c>
      <c r="L128" s="76"/>
      <c r="M128" s="77">
        <v>17843871.789999999</v>
      </c>
      <c r="N128" s="78" t="s">
        <v>20</v>
      </c>
      <c r="O128" s="79">
        <f>+K128-M128</f>
        <v>0</v>
      </c>
    </row>
    <row r="129" spans="2:15" ht="14.25" customHeight="1" x14ac:dyDescent="0.2">
      <c r="D129" s="42"/>
      <c r="E129" s="42"/>
      <c r="F129" s="42"/>
      <c r="G129" s="20">
        <v>2111</v>
      </c>
      <c r="H129" s="21" t="s">
        <v>102</v>
      </c>
      <c r="I129" s="21"/>
      <c r="J129" s="21"/>
      <c r="K129" s="22">
        <v>168530.2</v>
      </c>
      <c r="L129" s="23"/>
    </row>
    <row r="130" spans="2:15" ht="14.25" customHeight="1" x14ac:dyDescent="0.2">
      <c r="D130" s="42"/>
      <c r="E130" s="42"/>
      <c r="F130" s="42"/>
      <c r="G130" s="20">
        <v>2112</v>
      </c>
      <c r="H130" s="21" t="s">
        <v>103</v>
      </c>
      <c r="I130" s="21"/>
      <c r="J130" s="21"/>
      <c r="K130" s="22">
        <v>-0.4</v>
      </c>
      <c r="L130" s="23"/>
    </row>
    <row r="131" spans="2:15" ht="14.25" customHeight="1" x14ac:dyDescent="0.2">
      <c r="D131" s="42"/>
      <c r="E131" s="42"/>
      <c r="F131" s="42"/>
      <c r="G131" s="20">
        <v>2113</v>
      </c>
      <c r="H131" s="21" t="s">
        <v>104</v>
      </c>
      <c r="I131" s="21"/>
      <c r="J131" s="21"/>
      <c r="K131" s="22">
        <v>3878661</v>
      </c>
      <c r="L131" s="23"/>
    </row>
    <row r="132" spans="2:15" ht="14.25" customHeight="1" x14ac:dyDescent="0.2">
      <c r="D132" s="42"/>
      <c r="E132" s="42"/>
      <c r="F132" s="42"/>
      <c r="G132" s="20">
        <v>2114</v>
      </c>
      <c r="H132" s="21" t="s">
        <v>105</v>
      </c>
      <c r="I132" s="21"/>
      <c r="J132" s="21"/>
      <c r="K132" s="22">
        <v>0</v>
      </c>
      <c r="L132" s="23"/>
    </row>
    <row r="133" spans="2:15" ht="14.25" customHeight="1" x14ac:dyDescent="0.2">
      <c r="D133" s="42"/>
      <c r="E133" s="42"/>
      <c r="F133" s="42"/>
      <c r="G133" s="20">
        <v>2115</v>
      </c>
      <c r="H133" s="21" t="s">
        <v>106</v>
      </c>
      <c r="I133" s="21"/>
      <c r="J133" s="21"/>
      <c r="K133" s="22">
        <v>0</v>
      </c>
      <c r="L133" s="23"/>
    </row>
    <row r="134" spans="2:15" ht="14.25" customHeight="1" x14ac:dyDescent="0.2">
      <c r="D134" s="42"/>
      <c r="E134" s="42"/>
      <c r="F134" s="42"/>
      <c r="G134" s="20">
        <v>2116</v>
      </c>
      <c r="H134" s="21" t="s">
        <v>107</v>
      </c>
      <c r="I134" s="21"/>
      <c r="J134" s="21"/>
      <c r="K134" s="22">
        <v>0</v>
      </c>
      <c r="L134" s="23"/>
    </row>
    <row r="135" spans="2:15" ht="14.25" customHeight="1" x14ac:dyDescent="0.2">
      <c r="D135" s="42"/>
      <c r="E135" s="42"/>
      <c r="F135" s="42"/>
      <c r="G135" s="20">
        <v>2117</v>
      </c>
      <c r="H135" s="21" t="s">
        <v>108</v>
      </c>
      <c r="I135" s="21"/>
      <c r="J135" s="21"/>
      <c r="K135" s="22">
        <v>878006.95</v>
      </c>
      <c r="L135" s="23"/>
    </row>
    <row r="136" spans="2:15" ht="14.25" customHeight="1" x14ac:dyDescent="0.2">
      <c r="D136" s="42"/>
      <c r="E136" s="42"/>
      <c r="F136" s="42"/>
      <c r="G136" s="20">
        <v>2118</v>
      </c>
      <c r="H136" s="21" t="s">
        <v>109</v>
      </c>
      <c r="I136" s="21"/>
      <c r="J136" s="21"/>
      <c r="K136" s="22">
        <v>0</v>
      </c>
      <c r="L136" s="23"/>
    </row>
    <row r="137" spans="2:15" ht="14.25" customHeight="1" x14ac:dyDescent="0.2">
      <c r="D137" s="42"/>
      <c r="E137" s="42"/>
      <c r="F137" s="42"/>
      <c r="G137" s="20">
        <v>2119</v>
      </c>
      <c r="H137" s="21" t="s">
        <v>110</v>
      </c>
      <c r="I137" s="21"/>
      <c r="J137" s="21"/>
      <c r="K137" s="22">
        <v>12918674.039999999</v>
      </c>
      <c r="L137" s="23"/>
    </row>
    <row r="138" spans="2:15" ht="14.25" customHeight="1" x14ac:dyDescent="0.2">
      <c r="D138" s="42"/>
      <c r="E138" s="42"/>
      <c r="F138" s="42"/>
      <c r="G138" s="20">
        <v>2120</v>
      </c>
      <c r="H138" s="21" t="s">
        <v>111</v>
      </c>
      <c r="I138" s="21"/>
      <c r="J138" s="21"/>
      <c r="K138" s="22">
        <f>SUM(K139:K141)</f>
        <v>0</v>
      </c>
      <c r="L138" s="23"/>
    </row>
    <row r="139" spans="2:15" ht="14.25" customHeight="1" x14ac:dyDescent="0.2">
      <c r="D139" s="42"/>
      <c r="E139" s="42"/>
      <c r="F139" s="42"/>
      <c r="G139" s="20">
        <v>2121</v>
      </c>
      <c r="H139" s="21" t="s">
        <v>112</v>
      </c>
      <c r="I139" s="21"/>
      <c r="J139" s="21"/>
      <c r="K139" s="22">
        <v>0</v>
      </c>
      <c r="L139" s="23"/>
    </row>
    <row r="140" spans="2:15" ht="14.25" customHeight="1" x14ac:dyDescent="0.2">
      <c r="D140" s="42"/>
      <c r="E140" s="42"/>
      <c r="F140" s="42"/>
      <c r="G140" s="20">
        <v>2122</v>
      </c>
      <c r="H140" s="21" t="s">
        <v>113</v>
      </c>
      <c r="I140" s="21"/>
      <c r="J140" s="21"/>
      <c r="K140" s="22">
        <v>0</v>
      </c>
      <c r="L140" s="23"/>
    </row>
    <row r="141" spans="2:15" ht="14.25" customHeight="1" x14ac:dyDescent="0.2">
      <c r="D141" s="42"/>
      <c r="E141" s="42"/>
      <c r="F141" s="42"/>
      <c r="G141" s="20">
        <v>2129</v>
      </c>
      <c r="H141" s="21" t="s">
        <v>114</v>
      </c>
      <c r="I141" s="21"/>
      <c r="J141" s="21"/>
      <c r="K141" s="22">
        <v>0</v>
      </c>
      <c r="L141" s="23"/>
    </row>
    <row r="142" spans="2:15" ht="14.25" customHeight="1" x14ac:dyDescent="0.2">
      <c r="D142" s="42"/>
      <c r="E142" s="42"/>
      <c r="F142" s="42"/>
      <c r="G142" s="9"/>
      <c r="H142" s="14"/>
      <c r="I142" s="14"/>
      <c r="J142" s="14"/>
      <c r="K142" s="66"/>
      <c r="L142" s="30"/>
      <c r="M142" s="80"/>
      <c r="O142" s="81"/>
    </row>
    <row r="143" spans="2:15" ht="14.25" customHeight="1" x14ac:dyDescent="0.2">
      <c r="C143" s="2"/>
      <c r="D143" s="2"/>
      <c r="E143" s="2"/>
      <c r="F143" s="2"/>
      <c r="G143" s="2"/>
      <c r="H143" s="2"/>
      <c r="I143" s="2"/>
      <c r="J143" s="2"/>
      <c r="K143" s="2"/>
      <c r="L143" s="2"/>
      <c r="M143" s="80"/>
      <c r="O143" s="81"/>
    </row>
    <row r="144" spans="2:15" ht="14.25" customHeight="1" x14ac:dyDescent="0.2">
      <c r="B144" s="16">
        <v>6</v>
      </c>
      <c r="C144" s="10"/>
      <c r="D144" s="10"/>
      <c r="E144" s="10"/>
      <c r="F144" s="11" t="s">
        <v>115</v>
      </c>
      <c r="G144" s="11"/>
      <c r="H144" s="11"/>
      <c r="I144" s="11"/>
      <c r="J144" s="11"/>
      <c r="K144" s="11"/>
      <c r="L144" s="13"/>
      <c r="M144" s="80"/>
      <c r="O144" s="81"/>
    </row>
    <row r="145" spans="3:15" ht="14.25" customHeight="1" x14ac:dyDescent="0.2">
      <c r="C145" s="10"/>
      <c r="D145" s="9"/>
      <c r="E145" s="9"/>
      <c r="F145" s="9"/>
      <c r="G145" s="17" t="s">
        <v>9</v>
      </c>
      <c r="H145" s="18" t="s">
        <v>10</v>
      </c>
      <c r="I145" s="18"/>
      <c r="J145" s="74"/>
      <c r="K145" s="17" t="s">
        <v>11</v>
      </c>
      <c r="L145" s="19"/>
      <c r="M145" s="80"/>
      <c r="O145" s="81"/>
    </row>
    <row r="146" spans="3:15" ht="14.25" customHeight="1" x14ac:dyDescent="0.2">
      <c r="C146" s="10"/>
      <c r="D146" s="42"/>
      <c r="E146" s="42"/>
      <c r="F146" s="42"/>
      <c r="G146" s="59">
        <v>2160</v>
      </c>
      <c r="H146" s="21" t="s">
        <v>116</v>
      </c>
      <c r="I146" s="21"/>
      <c r="J146" s="21"/>
      <c r="K146" s="61">
        <f>SUM(K147:K152)</f>
        <v>1998858890.6600001</v>
      </c>
      <c r="L146" s="30"/>
      <c r="M146" s="82">
        <v>1998858890.6600001</v>
      </c>
      <c r="N146" s="83" t="s">
        <v>20</v>
      </c>
      <c r="O146" s="84">
        <f>+K146-M146</f>
        <v>0</v>
      </c>
    </row>
    <row r="147" spans="3:15" ht="14.25" customHeight="1" x14ac:dyDescent="0.2">
      <c r="C147" s="10"/>
      <c r="D147" s="42"/>
      <c r="E147" s="42"/>
      <c r="F147" s="42"/>
      <c r="G147" s="20">
        <v>2161</v>
      </c>
      <c r="H147" s="21" t="s">
        <v>117</v>
      </c>
      <c r="I147" s="21"/>
      <c r="J147" s="21"/>
      <c r="K147" s="22">
        <v>0</v>
      </c>
      <c r="L147" s="23"/>
    </row>
    <row r="148" spans="3:15" ht="14.25" customHeight="1" x14ac:dyDescent="0.2">
      <c r="C148" s="10"/>
      <c r="D148" s="42"/>
      <c r="E148" s="42"/>
      <c r="F148" s="42"/>
      <c r="G148" s="20">
        <v>2162</v>
      </c>
      <c r="H148" s="21" t="s">
        <v>118</v>
      </c>
      <c r="I148" s="21"/>
      <c r="J148" s="21"/>
      <c r="K148" s="22">
        <v>1998858890.6600001</v>
      </c>
      <c r="L148" s="23"/>
    </row>
    <row r="149" spans="3:15" ht="14.25" customHeight="1" x14ac:dyDescent="0.2">
      <c r="C149" s="10"/>
      <c r="D149" s="42"/>
      <c r="E149" s="42"/>
      <c r="F149" s="42"/>
      <c r="G149" s="20">
        <v>2163</v>
      </c>
      <c r="H149" s="21" t="s">
        <v>119</v>
      </c>
      <c r="I149" s="21"/>
      <c r="J149" s="21"/>
      <c r="K149" s="22">
        <v>0</v>
      </c>
      <c r="L149" s="23"/>
    </row>
    <row r="150" spans="3:15" ht="14.25" customHeight="1" x14ac:dyDescent="0.2">
      <c r="C150" s="10"/>
      <c r="D150" s="42"/>
      <c r="E150" s="42"/>
      <c r="F150" s="42"/>
      <c r="G150" s="20">
        <v>2164</v>
      </c>
      <c r="H150" s="21" t="s">
        <v>120</v>
      </c>
      <c r="I150" s="21"/>
      <c r="J150" s="21"/>
      <c r="K150" s="22">
        <v>0</v>
      </c>
      <c r="L150" s="23"/>
    </row>
    <row r="151" spans="3:15" ht="14.25" customHeight="1" x14ac:dyDescent="0.2">
      <c r="C151" s="10"/>
      <c r="D151" s="42"/>
      <c r="E151" s="42"/>
      <c r="F151" s="42"/>
      <c r="G151" s="20">
        <v>2165</v>
      </c>
      <c r="H151" s="21" t="s">
        <v>121</v>
      </c>
      <c r="I151" s="21"/>
      <c r="J151" s="21"/>
      <c r="K151" s="22">
        <v>0</v>
      </c>
      <c r="L151" s="23"/>
    </row>
    <row r="152" spans="3:15" ht="14.25" customHeight="1" x14ac:dyDescent="0.2">
      <c r="C152" s="10"/>
      <c r="D152" s="42"/>
      <c r="E152" s="42"/>
      <c r="F152" s="42"/>
      <c r="G152" s="20">
        <v>2166</v>
      </c>
      <c r="H152" s="21" t="s">
        <v>122</v>
      </c>
      <c r="I152" s="21"/>
      <c r="J152" s="21"/>
      <c r="K152" s="22">
        <v>0</v>
      </c>
      <c r="L152" s="23"/>
    </row>
    <row r="153" spans="3:15" ht="14.25" customHeight="1" x14ac:dyDescent="0.2">
      <c r="C153" s="10"/>
      <c r="D153" s="42"/>
      <c r="E153" s="42"/>
      <c r="F153" s="42"/>
      <c r="G153" s="20">
        <v>2250</v>
      </c>
      <c r="H153" s="21" t="s">
        <v>123</v>
      </c>
      <c r="I153" s="21"/>
      <c r="J153" s="21"/>
      <c r="K153" s="22">
        <f>SUM(K154:K159)</f>
        <v>0</v>
      </c>
      <c r="L153" s="23"/>
    </row>
    <row r="154" spans="3:15" ht="14.25" customHeight="1" x14ac:dyDescent="0.2">
      <c r="C154" s="10"/>
      <c r="D154" s="42"/>
      <c r="E154" s="42"/>
      <c r="F154" s="42"/>
      <c r="G154" s="20">
        <v>2251</v>
      </c>
      <c r="H154" s="21" t="s">
        <v>124</v>
      </c>
      <c r="I154" s="21"/>
      <c r="J154" s="21"/>
      <c r="K154" s="22">
        <v>0</v>
      </c>
      <c r="L154" s="23"/>
    </row>
    <row r="155" spans="3:15" ht="14.25" customHeight="1" x14ac:dyDescent="0.2">
      <c r="C155" s="10"/>
      <c r="D155" s="42"/>
      <c r="E155" s="42"/>
      <c r="F155" s="42"/>
      <c r="G155" s="20">
        <v>2252</v>
      </c>
      <c r="H155" s="21" t="s">
        <v>125</v>
      </c>
      <c r="I155" s="21"/>
      <c r="J155" s="21"/>
      <c r="K155" s="22">
        <v>0</v>
      </c>
      <c r="L155" s="23"/>
    </row>
    <row r="156" spans="3:15" ht="14.25" customHeight="1" x14ac:dyDescent="0.2">
      <c r="C156" s="10"/>
      <c r="D156" s="42"/>
      <c r="E156" s="42"/>
      <c r="F156" s="42"/>
      <c r="G156" s="20">
        <v>2253</v>
      </c>
      <c r="H156" s="21" t="s">
        <v>126</v>
      </c>
      <c r="I156" s="21"/>
      <c r="J156" s="21"/>
      <c r="K156" s="22">
        <v>0</v>
      </c>
      <c r="L156" s="23"/>
    </row>
    <row r="157" spans="3:15" ht="14.25" customHeight="1" x14ac:dyDescent="0.2">
      <c r="C157" s="10"/>
      <c r="D157" s="42"/>
      <c r="E157" s="42"/>
      <c r="F157" s="42"/>
      <c r="G157" s="20">
        <v>2254</v>
      </c>
      <c r="H157" s="21" t="s">
        <v>127</v>
      </c>
      <c r="I157" s="21"/>
      <c r="J157" s="21"/>
      <c r="K157" s="22">
        <v>0</v>
      </c>
      <c r="L157" s="23"/>
    </row>
    <row r="158" spans="3:15" ht="14.25" customHeight="1" x14ac:dyDescent="0.2">
      <c r="C158" s="10"/>
      <c r="D158" s="42"/>
      <c r="E158" s="42"/>
      <c r="F158" s="42"/>
      <c r="G158" s="20">
        <v>2255</v>
      </c>
      <c r="H158" s="21" t="s">
        <v>128</v>
      </c>
      <c r="I158" s="21"/>
      <c r="J158" s="21"/>
      <c r="K158" s="22">
        <v>0</v>
      </c>
      <c r="L158" s="23"/>
    </row>
    <row r="159" spans="3:15" ht="14.25" customHeight="1" x14ac:dyDescent="0.2">
      <c r="C159" s="10"/>
      <c r="D159" s="42"/>
      <c r="E159" s="42"/>
      <c r="F159" s="42"/>
      <c r="G159" s="20">
        <v>2256</v>
      </c>
      <c r="H159" s="21" t="s">
        <v>129</v>
      </c>
      <c r="I159" s="21"/>
      <c r="J159" s="21"/>
      <c r="K159" s="22">
        <v>0</v>
      </c>
      <c r="L159" s="23"/>
    </row>
    <row r="160" spans="3:15" ht="14.25" customHeight="1" x14ac:dyDescent="0.2">
      <c r="C160" s="10"/>
      <c r="D160" s="42"/>
      <c r="E160" s="42"/>
      <c r="F160" s="42"/>
      <c r="G160" s="9"/>
      <c r="H160" s="14"/>
      <c r="I160" s="14"/>
      <c r="J160" s="14"/>
      <c r="K160" s="66"/>
      <c r="L160" s="30"/>
      <c r="M160" s="80"/>
      <c r="O160" s="81"/>
    </row>
    <row r="161" spans="2:15" ht="14.25" customHeight="1" x14ac:dyDescent="0.2">
      <c r="B161" s="16"/>
      <c r="C161" s="10"/>
      <c r="D161" s="10"/>
      <c r="E161" s="10"/>
      <c r="F161" s="11" t="s">
        <v>130</v>
      </c>
      <c r="G161" s="11"/>
      <c r="H161" s="11"/>
      <c r="I161" s="11"/>
      <c r="J161" s="11"/>
      <c r="K161" s="11"/>
      <c r="L161" s="13"/>
      <c r="M161" s="80"/>
      <c r="O161" s="81"/>
    </row>
    <row r="162" spans="2:15" ht="14.25" customHeight="1" x14ac:dyDescent="0.2">
      <c r="C162" s="10"/>
      <c r="D162" s="9"/>
      <c r="E162" s="9"/>
      <c r="F162" s="9"/>
      <c r="G162" s="17" t="s">
        <v>9</v>
      </c>
      <c r="H162" s="18" t="s">
        <v>10</v>
      </c>
      <c r="I162" s="18"/>
      <c r="J162" s="74"/>
      <c r="K162" s="17" t="s">
        <v>11</v>
      </c>
      <c r="L162" s="19"/>
      <c r="M162" s="80"/>
      <c r="O162" s="81"/>
    </row>
    <row r="163" spans="2:15" ht="14.25" customHeight="1" x14ac:dyDescent="0.2">
      <c r="C163" s="10"/>
      <c r="D163" s="42"/>
      <c r="E163" s="42"/>
      <c r="F163" s="42"/>
      <c r="G163" s="20">
        <v>2159</v>
      </c>
      <c r="H163" s="21" t="s">
        <v>131</v>
      </c>
      <c r="I163" s="21" t="s">
        <v>131</v>
      </c>
      <c r="J163" s="21"/>
      <c r="K163" s="22">
        <v>0</v>
      </c>
      <c r="L163" s="23"/>
      <c r="M163" s="80"/>
      <c r="O163" s="81"/>
    </row>
    <row r="164" spans="2:15" ht="14.25" customHeight="1" x14ac:dyDescent="0.2">
      <c r="C164" s="10"/>
      <c r="D164" s="42"/>
      <c r="E164" s="42"/>
      <c r="F164" s="42"/>
      <c r="G164" s="20">
        <v>2199</v>
      </c>
      <c r="H164" s="21" t="s">
        <v>130</v>
      </c>
      <c r="I164" s="21" t="s">
        <v>130</v>
      </c>
      <c r="J164" s="21"/>
      <c r="K164" s="22">
        <v>0</v>
      </c>
      <c r="L164" s="23"/>
      <c r="M164" s="80"/>
      <c r="O164" s="81"/>
    </row>
    <row r="165" spans="2:15" ht="14.25" customHeight="1" x14ac:dyDescent="0.2">
      <c r="C165" s="10"/>
      <c r="D165" s="42"/>
      <c r="E165" s="42"/>
      <c r="F165" s="42"/>
      <c r="G165" s="20">
        <v>2240</v>
      </c>
      <c r="H165" s="21" t="s">
        <v>132</v>
      </c>
      <c r="I165" s="21" t="s">
        <v>132</v>
      </c>
      <c r="J165" s="21"/>
      <c r="K165" s="22">
        <v>0</v>
      </c>
      <c r="L165" s="23"/>
      <c r="M165" s="80"/>
      <c r="O165" s="81"/>
    </row>
    <row r="166" spans="2:15" ht="14.25" customHeight="1" x14ac:dyDescent="0.2">
      <c r="C166" s="10"/>
      <c r="D166" s="42"/>
      <c r="E166" s="42"/>
      <c r="F166" s="42"/>
      <c r="G166" s="20">
        <v>2241</v>
      </c>
      <c r="H166" s="21" t="s">
        <v>133</v>
      </c>
      <c r="I166" s="21" t="s">
        <v>133</v>
      </c>
      <c r="J166" s="21"/>
      <c r="K166" s="22">
        <v>0</v>
      </c>
      <c r="L166" s="23"/>
      <c r="M166" s="80"/>
      <c r="O166" s="81"/>
    </row>
    <row r="167" spans="2:15" ht="14.25" customHeight="1" x14ac:dyDescent="0.2">
      <c r="C167" s="10"/>
      <c r="D167" s="42"/>
      <c r="E167" s="42"/>
      <c r="F167" s="42"/>
      <c r="G167" s="20">
        <v>2242</v>
      </c>
      <c r="H167" s="21" t="s">
        <v>134</v>
      </c>
      <c r="I167" s="21" t="s">
        <v>134</v>
      </c>
      <c r="J167" s="21"/>
      <c r="K167" s="22">
        <v>0</v>
      </c>
      <c r="L167" s="23"/>
      <c r="M167" s="80"/>
      <c r="O167" s="81"/>
    </row>
    <row r="168" spans="2:15" ht="14.25" customHeight="1" x14ac:dyDescent="0.2">
      <c r="C168" s="10"/>
      <c r="D168" s="42"/>
      <c r="E168" s="42"/>
      <c r="F168" s="42"/>
      <c r="G168" s="20">
        <v>2249</v>
      </c>
      <c r="H168" s="21" t="s">
        <v>135</v>
      </c>
      <c r="I168" s="21" t="s">
        <v>135</v>
      </c>
      <c r="J168" s="21"/>
      <c r="K168" s="22">
        <v>0</v>
      </c>
      <c r="L168" s="23"/>
      <c r="M168" s="80"/>
      <c r="O168" s="81"/>
    </row>
    <row r="169" spans="2:15" ht="14.25" customHeight="1" x14ac:dyDescent="0.2">
      <c r="C169" s="10"/>
      <c r="D169" s="42"/>
      <c r="E169" s="42"/>
      <c r="F169" s="42"/>
      <c r="G169" s="9"/>
      <c r="H169" s="14"/>
      <c r="I169" s="14"/>
      <c r="J169" s="14"/>
      <c r="K169" s="66"/>
      <c r="L169" s="30"/>
      <c r="M169" s="80"/>
      <c r="O169" s="81"/>
    </row>
    <row r="170" spans="2:15" ht="14.25" customHeight="1" x14ac:dyDescent="0.2">
      <c r="C170" s="10"/>
      <c r="D170" s="42"/>
      <c r="E170" s="42"/>
      <c r="F170" s="42"/>
      <c r="G170" s="9"/>
      <c r="H170" s="34"/>
      <c r="I170" s="85"/>
      <c r="J170" s="36"/>
      <c r="K170" s="36"/>
    </row>
    <row r="171" spans="2:15" ht="14.25" customHeight="1" x14ac:dyDescent="0.2">
      <c r="C171" s="38" t="s">
        <v>136</v>
      </c>
      <c r="D171" s="38"/>
      <c r="E171" s="38"/>
      <c r="F171" s="38"/>
      <c r="G171" s="38"/>
      <c r="H171" s="38"/>
      <c r="I171" s="38"/>
      <c r="J171" s="38"/>
      <c r="K171" s="38"/>
      <c r="L171" s="15"/>
    </row>
    <row r="172" spans="2:15" ht="14.25" customHeight="1" x14ac:dyDescent="0.2">
      <c r="C172" s="10"/>
      <c r="D172" s="38" t="s">
        <v>137</v>
      </c>
      <c r="E172" s="38"/>
      <c r="F172" s="38"/>
      <c r="G172" s="38"/>
      <c r="H172" s="38"/>
      <c r="I172" s="38"/>
      <c r="J172" s="38"/>
      <c r="K172" s="38"/>
      <c r="L172" s="15"/>
    </row>
    <row r="173" spans="2:15" ht="14.25" customHeight="1" x14ac:dyDescent="0.2">
      <c r="B173" s="16">
        <v>7</v>
      </c>
      <c r="C173" s="10"/>
      <c r="D173" s="10"/>
      <c r="E173" s="10"/>
      <c r="F173" s="11" t="s">
        <v>138</v>
      </c>
      <c r="G173" s="11"/>
      <c r="H173" s="11"/>
      <c r="I173" s="11"/>
      <c r="J173" s="11"/>
      <c r="K173" s="11"/>
      <c r="L173" s="13"/>
    </row>
    <row r="174" spans="2:15" ht="14.25" customHeight="1" x14ac:dyDescent="0.2">
      <c r="C174" s="10"/>
      <c r="D174" s="42"/>
      <c r="E174" s="42"/>
      <c r="F174" s="42"/>
      <c r="G174" s="17" t="s">
        <v>9</v>
      </c>
      <c r="H174" s="18" t="s">
        <v>10</v>
      </c>
      <c r="I174" s="18"/>
      <c r="J174" s="18"/>
      <c r="K174" s="74" t="s">
        <v>139</v>
      </c>
      <c r="L174" s="7"/>
    </row>
    <row r="175" spans="2:15" ht="14.25" customHeight="1" x14ac:dyDescent="0.2">
      <c r="C175" s="10"/>
      <c r="D175" s="42"/>
      <c r="E175" s="42"/>
      <c r="F175" s="42"/>
      <c r="G175" s="59">
        <v>4100</v>
      </c>
      <c r="H175" s="86" t="s">
        <v>140</v>
      </c>
      <c r="I175" s="86"/>
      <c r="J175" s="86"/>
      <c r="K175" s="87">
        <f>SUM(K176+K188+K194+K197+K203+K206+K218)</f>
        <v>90950</v>
      </c>
      <c r="L175" s="88"/>
      <c r="M175" s="89">
        <v>90950</v>
      </c>
      <c r="N175" s="90" t="s">
        <v>141</v>
      </c>
      <c r="O175" s="90">
        <f>+K175-M175</f>
        <v>0</v>
      </c>
    </row>
    <row r="176" spans="2:15" ht="14.25" customHeight="1" x14ac:dyDescent="0.2">
      <c r="C176" s="10"/>
      <c r="D176" s="42"/>
      <c r="E176" s="42"/>
      <c r="F176" s="42"/>
      <c r="G176" s="20">
        <v>4110</v>
      </c>
      <c r="H176" s="91" t="s">
        <v>142</v>
      </c>
      <c r="I176" s="86"/>
      <c r="J176" s="86"/>
      <c r="K176" s="87">
        <f>SUM(K177:K187)</f>
        <v>0</v>
      </c>
      <c r="L176" s="88"/>
      <c r="M176" s="89"/>
      <c r="N176" s="90"/>
      <c r="O176" s="90"/>
    </row>
    <row r="177" spans="1:13" ht="14.25" customHeight="1" x14ac:dyDescent="0.2">
      <c r="C177" s="10"/>
      <c r="D177" s="42"/>
      <c r="E177" s="42"/>
      <c r="F177" s="42"/>
      <c r="G177" s="20">
        <v>4111</v>
      </c>
      <c r="H177" s="91" t="s">
        <v>143</v>
      </c>
      <c r="I177" s="91"/>
      <c r="J177" s="91"/>
      <c r="K177" s="92">
        <v>0</v>
      </c>
      <c r="L177" s="93"/>
    </row>
    <row r="178" spans="1:13" s="52" customFormat="1" ht="14.25" customHeight="1" x14ac:dyDescent="0.2">
      <c r="A178" s="4"/>
      <c r="B178" s="4"/>
      <c r="C178" s="36"/>
      <c r="D178" s="42"/>
      <c r="E178" s="42"/>
      <c r="F178" s="42"/>
      <c r="G178" s="20">
        <v>4112</v>
      </c>
      <c r="H178" s="91" t="s">
        <v>144</v>
      </c>
      <c r="I178" s="91"/>
      <c r="J178" s="91"/>
      <c r="K178" s="94">
        <v>0</v>
      </c>
      <c r="L178" s="95"/>
      <c r="M178" s="51"/>
    </row>
    <row r="179" spans="1:13" s="52" customFormat="1" ht="14.25" customHeight="1" x14ac:dyDescent="0.2">
      <c r="A179" s="4"/>
      <c r="B179" s="4"/>
      <c r="C179" s="36"/>
      <c r="D179" s="42"/>
      <c r="E179" s="42"/>
      <c r="F179" s="42"/>
      <c r="G179" s="20">
        <v>4113</v>
      </c>
      <c r="H179" s="91" t="s">
        <v>145</v>
      </c>
      <c r="I179" s="91"/>
      <c r="J179" s="91"/>
      <c r="K179" s="94">
        <v>0</v>
      </c>
      <c r="L179" s="95"/>
      <c r="M179" s="51"/>
    </row>
    <row r="180" spans="1:13" s="52" customFormat="1" ht="14.25" customHeight="1" x14ac:dyDescent="0.2">
      <c r="A180" s="4"/>
      <c r="B180" s="4"/>
      <c r="C180" s="36"/>
      <c r="D180" s="42"/>
      <c r="E180" s="42"/>
      <c r="F180" s="42"/>
      <c r="G180" s="20">
        <v>4114</v>
      </c>
      <c r="H180" s="91" t="s">
        <v>146</v>
      </c>
      <c r="I180" s="91"/>
      <c r="J180" s="91"/>
      <c r="K180" s="94">
        <v>0</v>
      </c>
      <c r="L180" s="95"/>
      <c r="M180" s="51"/>
    </row>
    <row r="181" spans="1:13" s="52" customFormat="1" ht="14.25" customHeight="1" x14ac:dyDescent="0.2">
      <c r="A181" s="4"/>
      <c r="B181" s="4"/>
      <c r="C181" s="36"/>
      <c r="D181" s="42"/>
      <c r="E181" s="42"/>
      <c r="F181" s="42"/>
      <c r="G181" s="20">
        <v>4115</v>
      </c>
      <c r="H181" s="91" t="s">
        <v>147</v>
      </c>
      <c r="I181" s="91"/>
      <c r="J181" s="91"/>
      <c r="K181" s="94">
        <v>0</v>
      </c>
      <c r="L181" s="95"/>
      <c r="M181" s="51"/>
    </row>
    <row r="182" spans="1:13" s="52" customFormat="1" ht="14.25" customHeight="1" x14ac:dyDescent="0.2">
      <c r="A182" s="4"/>
      <c r="B182" s="4"/>
      <c r="C182" s="36"/>
      <c r="D182" s="42"/>
      <c r="E182" s="42"/>
      <c r="F182" s="42"/>
      <c r="G182" s="20">
        <v>4116</v>
      </c>
      <c r="H182" s="91" t="s">
        <v>148</v>
      </c>
      <c r="I182" s="91"/>
      <c r="J182" s="91"/>
      <c r="K182" s="94">
        <v>0</v>
      </c>
      <c r="L182" s="95"/>
      <c r="M182" s="51"/>
    </row>
    <row r="183" spans="1:13" s="52" customFormat="1" ht="14.25" customHeight="1" x14ac:dyDescent="0.2">
      <c r="A183" s="4"/>
      <c r="B183" s="4"/>
      <c r="C183" s="36"/>
      <c r="D183" s="42"/>
      <c r="E183" s="42"/>
      <c r="F183" s="42"/>
      <c r="G183" s="20">
        <v>4117</v>
      </c>
      <c r="H183" s="91" t="s">
        <v>149</v>
      </c>
      <c r="I183" s="91"/>
      <c r="J183" s="91"/>
      <c r="K183" s="94">
        <v>0</v>
      </c>
      <c r="L183" s="95"/>
      <c r="M183" s="51"/>
    </row>
    <row r="184" spans="1:13" s="52" customFormat="1" ht="14.25" customHeight="1" x14ac:dyDescent="0.2">
      <c r="A184" s="4"/>
      <c r="B184" s="4"/>
      <c r="C184" s="36"/>
      <c r="D184" s="42"/>
      <c r="E184" s="42"/>
      <c r="F184" s="42"/>
      <c r="G184" s="20">
        <v>4118</v>
      </c>
      <c r="H184" s="91" t="s">
        <v>150</v>
      </c>
      <c r="I184" s="91"/>
      <c r="J184" s="91"/>
      <c r="K184" s="94">
        <v>0</v>
      </c>
      <c r="L184" s="95"/>
      <c r="M184" s="51"/>
    </row>
    <row r="185" spans="1:13" s="4" customFormat="1" ht="14.25" customHeight="1" x14ac:dyDescent="0.2">
      <c r="D185" s="7"/>
      <c r="E185" s="7"/>
      <c r="F185" s="7"/>
      <c r="G185" s="96"/>
      <c r="H185" s="97"/>
      <c r="I185" s="97"/>
      <c r="J185" s="97"/>
      <c r="K185" s="98"/>
      <c r="L185" s="95"/>
      <c r="M185" s="99"/>
    </row>
    <row r="186" spans="1:13" s="4" customFormat="1" ht="14.25" customHeight="1" x14ac:dyDescent="0.2">
      <c r="D186" s="7"/>
      <c r="E186" s="7"/>
      <c r="F186" s="7"/>
      <c r="G186" s="96"/>
      <c r="H186" s="97"/>
      <c r="I186" s="97"/>
      <c r="J186" s="97"/>
      <c r="K186" s="98"/>
      <c r="L186" s="95"/>
      <c r="M186" s="99"/>
    </row>
    <row r="187" spans="1:13" s="52" customFormat="1" ht="14.25" customHeight="1" x14ac:dyDescent="0.2">
      <c r="A187" s="4"/>
      <c r="B187" s="4"/>
      <c r="C187" s="36"/>
      <c r="D187" s="42"/>
      <c r="E187" s="42"/>
      <c r="F187" s="42"/>
      <c r="G187" s="20">
        <v>4119</v>
      </c>
      <c r="H187" s="91" t="s">
        <v>151</v>
      </c>
      <c r="I187" s="91"/>
      <c r="J187" s="91"/>
      <c r="K187" s="94">
        <v>0</v>
      </c>
      <c r="L187" s="95"/>
      <c r="M187" s="51"/>
    </row>
    <row r="188" spans="1:13" s="52" customFormat="1" ht="14.25" customHeight="1" x14ac:dyDescent="0.2">
      <c r="A188" s="4"/>
      <c r="B188" s="4"/>
      <c r="C188" s="36"/>
      <c r="D188" s="42"/>
      <c r="E188" s="42"/>
      <c r="F188" s="42"/>
      <c r="G188" s="20">
        <v>4120</v>
      </c>
      <c r="H188" s="91" t="s">
        <v>152</v>
      </c>
      <c r="I188" s="91"/>
      <c r="J188" s="91"/>
      <c r="K188" s="94">
        <f>SUM(K189:K193)</f>
        <v>0</v>
      </c>
      <c r="L188" s="95"/>
      <c r="M188" s="51"/>
    </row>
    <row r="189" spans="1:13" s="52" customFormat="1" ht="14.25" customHeight="1" x14ac:dyDescent="0.2">
      <c r="A189" s="4"/>
      <c r="B189" s="4"/>
      <c r="C189" s="36"/>
      <c r="D189" s="42"/>
      <c r="E189" s="42"/>
      <c r="F189" s="42"/>
      <c r="G189" s="20">
        <v>4121</v>
      </c>
      <c r="H189" s="91" t="s">
        <v>153</v>
      </c>
      <c r="I189" s="91"/>
      <c r="J189" s="91"/>
      <c r="K189" s="94">
        <v>0</v>
      </c>
      <c r="L189" s="95"/>
      <c r="M189" s="51"/>
    </row>
    <row r="190" spans="1:13" s="52" customFormat="1" ht="14.25" customHeight="1" x14ac:dyDescent="0.2">
      <c r="A190" s="4"/>
      <c r="B190" s="4"/>
      <c r="C190" s="36"/>
      <c r="D190" s="42"/>
      <c r="E190" s="42"/>
      <c r="F190" s="42"/>
      <c r="G190" s="20">
        <v>4122</v>
      </c>
      <c r="H190" s="91" t="s">
        <v>154</v>
      </c>
      <c r="I190" s="91"/>
      <c r="J190" s="91"/>
      <c r="K190" s="94">
        <v>0</v>
      </c>
      <c r="L190" s="95"/>
      <c r="M190" s="51"/>
    </row>
    <row r="191" spans="1:13" s="52" customFormat="1" ht="14.25" customHeight="1" x14ac:dyDescent="0.2">
      <c r="A191" s="4"/>
      <c r="B191" s="4"/>
      <c r="C191" s="36"/>
      <c r="D191" s="42"/>
      <c r="E191" s="42"/>
      <c r="F191" s="42"/>
      <c r="G191" s="20">
        <v>4123</v>
      </c>
      <c r="H191" s="91" t="s">
        <v>155</v>
      </c>
      <c r="I191" s="91"/>
      <c r="J191" s="91"/>
      <c r="K191" s="94">
        <v>0</v>
      </c>
      <c r="L191" s="95"/>
      <c r="M191" s="51"/>
    </row>
    <row r="192" spans="1:13" s="52" customFormat="1" ht="14.25" customHeight="1" x14ac:dyDescent="0.2">
      <c r="A192" s="4"/>
      <c r="B192" s="4"/>
      <c r="C192" s="36"/>
      <c r="D192" s="42"/>
      <c r="E192" s="42"/>
      <c r="F192" s="42"/>
      <c r="G192" s="20">
        <v>4124</v>
      </c>
      <c r="H192" s="91" t="s">
        <v>156</v>
      </c>
      <c r="I192" s="91"/>
      <c r="J192" s="91"/>
      <c r="K192" s="94">
        <v>0</v>
      </c>
      <c r="L192" s="95"/>
      <c r="M192" s="51"/>
    </row>
    <row r="193" spans="1:13" s="52" customFormat="1" ht="14.25" customHeight="1" x14ac:dyDescent="0.2">
      <c r="A193" s="4"/>
      <c r="B193" s="4"/>
      <c r="C193" s="36"/>
      <c r="D193" s="42"/>
      <c r="E193" s="42"/>
      <c r="F193" s="42"/>
      <c r="G193" s="20">
        <v>4129</v>
      </c>
      <c r="H193" s="91" t="s">
        <v>157</v>
      </c>
      <c r="I193" s="91"/>
      <c r="J193" s="91"/>
      <c r="K193" s="94">
        <v>0</v>
      </c>
      <c r="L193" s="95"/>
      <c r="M193" s="51"/>
    </row>
    <row r="194" spans="1:13" s="52" customFormat="1" ht="14.25" customHeight="1" x14ac:dyDescent="0.2">
      <c r="A194" s="4"/>
      <c r="B194" s="4"/>
      <c r="C194" s="36"/>
      <c r="D194" s="42"/>
      <c r="E194" s="42"/>
      <c r="F194" s="42"/>
      <c r="G194" s="20">
        <v>4130</v>
      </c>
      <c r="H194" s="91" t="s">
        <v>158</v>
      </c>
      <c r="I194" s="91"/>
      <c r="J194" s="91"/>
      <c r="K194" s="94">
        <f>SUM(K195:K196)</f>
        <v>0</v>
      </c>
      <c r="L194" s="95"/>
      <c r="M194" s="51"/>
    </row>
    <row r="195" spans="1:13" s="52" customFormat="1" ht="14.25" customHeight="1" x14ac:dyDescent="0.2">
      <c r="A195" s="4"/>
      <c r="B195" s="4"/>
      <c r="C195" s="36"/>
      <c r="D195" s="42"/>
      <c r="E195" s="42"/>
      <c r="F195" s="42"/>
      <c r="G195" s="20">
        <v>4131</v>
      </c>
      <c r="H195" s="91" t="s">
        <v>159</v>
      </c>
      <c r="I195" s="91"/>
      <c r="J195" s="91"/>
      <c r="K195" s="94">
        <v>0</v>
      </c>
      <c r="L195" s="95"/>
      <c r="M195" s="51"/>
    </row>
    <row r="196" spans="1:13" s="52" customFormat="1" ht="29.25" customHeight="1" x14ac:dyDescent="0.2">
      <c r="A196" s="4"/>
      <c r="B196" s="4"/>
      <c r="C196" s="36"/>
      <c r="D196" s="42"/>
      <c r="E196" s="42"/>
      <c r="F196" s="42"/>
      <c r="G196" s="20">
        <v>4132</v>
      </c>
      <c r="H196" s="100" t="s">
        <v>160</v>
      </c>
      <c r="I196" s="100"/>
      <c r="J196" s="100"/>
      <c r="K196" s="94">
        <v>0</v>
      </c>
      <c r="L196" s="95"/>
      <c r="M196" s="51"/>
    </row>
    <row r="197" spans="1:13" s="52" customFormat="1" ht="14.25" customHeight="1" x14ac:dyDescent="0.2">
      <c r="A197" s="4"/>
      <c r="B197" s="4"/>
      <c r="C197" s="36"/>
      <c r="D197" s="42"/>
      <c r="E197" s="42"/>
      <c r="F197" s="42"/>
      <c r="G197" s="59">
        <v>4140</v>
      </c>
      <c r="H197" s="86" t="s">
        <v>161</v>
      </c>
      <c r="I197" s="101"/>
      <c r="J197" s="91"/>
      <c r="K197" s="86">
        <f>SUM(K198:K202)</f>
        <v>0</v>
      </c>
      <c r="L197" s="13"/>
      <c r="M197" s="51"/>
    </row>
    <row r="198" spans="1:13" s="52" customFormat="1" ht="14.25" customHeight="1" x14ac:dyDescent="0.2">
      <c r="A198" s="4"/>
      <c r="B198" s="4"/>
      <c r="C198" s="36"/>
      <c r="D198" s="42"/>
      <c r="E198" s="42"/>
      <c r="F198" s="42"/>
      <c r="G198" s="20">
        <v>4141</v>
      </c>
      <c r="H198" s="91" t="s">
        <v>162</v>
      </c>
      <c r="I198" s="91"/>
      <c r="J198" s="91"/>
      <c r="K198" s="91">
        <v>0</v>
      </c>
      <c r="L198" s="1"/>
      <c r="M198" s="51"/>
    </row>
    <row r="199" spans="1:13" s="52" customFormat="1" ht="14.25" customHeight="1" x14ac:dyDescent="0.2">
      <c r="A199" s="4"/>
      <c r="B199" s="4"/>
      <c r="C199" s="36"/>
      <c r="D199" s="42"/>
      <c r="E199" s="42"/>
      <c r="F199" s="42"/>
      <c r="G199" s="20">
        <v>4143</v>
      </c>
      <c r="H199" s="91" t="s">
        <v>163</v>
      </c>
      <c r="I199" s="91"/>
      <c r="J199" s="91"/>
      <c r="K199" s="91">
        <v>0</v>
      </c>
      <c r="L199" s="1"/>
      <c r="M199" s="51"/>
    </row>
    <row r="200" spans="1:13" s="52" customFormat="1" ht="14.25" customHeight="1" x14ac:dyDescent="0.2">
      <c r="A200" s="4"/>
      <c r="B200" s="4"/>
      <c r="C200" s="36"/>
      <c r="D200" s="42"/>
      <c r="E200" s="42"/>
      <c r="F200" s="42"/>
      <c r="G200" s="20">
        <v>4144</v>
      </c>
      <c r="H200" s="91" t="s">
        <v>149</v>
      </c>
      <c r="I200" s="91"/>
      <c r="J200" s="20"/>
      <c r="K200" s="91">
        <v>0</v>
      </c>
      <c r="L200" s="1"/>
      <c r="M200" s="51"/>
    </row>
    <row r="201" spans="1:13" s="52" customFormat="1" ht="14.25" customHeight="1" x14ac:dyDescent="0.2">
      <c r="A201" s="4"/>
      <c r="B201" s="4"/>
      <c r="C201" s="36"/>
      <c r="D201" s="42"/>
      <c r="E201" s="42"/>
      <c r="F201" s="42"/>
      <c r="G201" s="20">
        <v>4145</v>
      </c>
      <c r="H201" s="91" t="s">
        <v>164</v>
      </c>
      <c r="I201" s="91"/>
      <c r="J201" s="20"/>
      <c r="K201" s="91">
        <v>0</v>
      </c>
      <c r="L201" s="1"/>
      <c r="M201" s="51"/>
    </row>
    <row r="202" spans="1:13" s="52" customFormat="1" ht="14.25" customHeight="1" x14ac:dyDescent="0.2">
      <c r="A202" s="4"/>
      <c r="B202" s="4"/>
      <c r="C202" s="36"/>
      <c r="D202" s="42"/>
      <c r="E202" s="42"/>
      <c r="F202" s="42"/>
      <c r="G202" s="20">
        <v>4149</v>
      </c>
      <c r="H202" s="91" t="s">
        <v>165</v>
      </c>
      <c r="I202" s="91"/>
      <c r="J202" s="20"/>
      <c r="K202" s="91">
        <v>0</v>
      </c>
      <c r="L202" s="1"/>
    </row>
    <row r="203" spans="1:13" s="52" customFormat="1" ht="14.25" customHeight="1" x14ac:dyDescent="0.2">
      <c r="A203" s="4"/>
      <c r="B203" s="4"/>
      <c r="C203" s="36"/>
      <c r="D203" s="42"/>
      <c r="E203" s="42"/>
      <c r="F203" s="42"/>
      <c r="G203" s="20">
        <v>4150</v>
      </c>
      <c r="H203" s="91" t="s">
        <v>166</v>
      </c>
      <c r="I203" s="91"/>
      <c r="J203" s="20"/>
      <c r="K203" s="91">
        <f>SUM(K204:K205)</f>
        <v>0</v>
      </c>
      <c r="L203" s="1"/>
      <c r="M203" s="51"/>
    </row>
    <row r="204" spans="1:13" s="52" customFormat="1" ht="14.25" customHeight="1" x14ac:dyDescent="0.2">
      <c r="A204" s="4"/>
      <c r="B204" s="4"/>
      <c r="C204" s="36"/>
      <c r="D204" s="42"/>
      <c r="E204" s="42"/>
      <c r="F204" s="42"/>
      <c r="G204" s="20">
        <v>4151</v>
      </c>
      <c r="H204" s="91" t="s">
        <v>167</v>
      </c>
      <c r="I204" s="91"/>
      <c r="J204" s="20"/>
      <c r="K204" s="91">
        <v>0</v>
      </c>
      <c r="L204" s="1"/>
      <c r="M204" s="51"/>
    </row>
    <row r="205" spans="1:13" s="52" customFormat="1" ht="29.25" customHeight="1" x14ac:dyDescent="0.2">
      <c r="A205" s="4"/>
      <c r="B205" s="4"/>
      <c r="C205" s="36"/>
      <c r="D205" s="42"/>
      <c r="E205" s="42"/>
      <c r="F205" s="42"/>
      <c r="G205" s="20">
        <v>4154</v>
      </c>
      <c r="H205" s="100" t="s">
        <v>168</v>
      </c>
      <c r="I205" s="100"/>
      <c r="J205" s="100"/>
      <c r="K205" s="91">
        <v>0</v>
      </c>
      <c r="L205" s="1"/>
      <c r="M205" s="51"/>
    </row>
    <row r="206" spans="1:13" s="52" customFormat="1" ht="14.25" customHeight="1" x14ac:dyDescent="0.2">
      <c r="A206" s="4"/>
      <c r="B206" s="4"/>
      <c r="C206" s="36"/>
      <c r="D206" s="42"/>
      <c r="E206" s="42"/>
      <c r="F206" s="42"/>
      <c r="G206" s="20">
        <v>4160</v>
      </c>
      <c r="H206" s="91" t="s">
        <v>169</v>
      </c>
      <c r="I206" s="91"/>
      <c r="J206" s="20"/>
      <c r="K206" s="91">
        <f>SUM(K207:K214)</f>
        <v>0</v>
      </c>
      <c r="L206" s="1"/>
      <c r="M206" s="51"/>
    </row>
    <row r="207" spans="1:13" s="52" customFormat="1" ht="14.25" customHeight="1" x14ac:dyDescent="0.2">
      <c r="A207" s="4"/>
      <c r="B207" s="4"/>
      <c r="C207" s="36"/>
      <c r="D207" s="42"/>
      <c r="E207" s="42"/>
      <c r="F207" s="42"/>
      <c r="G207" s="20">
        <v>4161</v>
      </c>
      <c r="H207" s="91" t="s">
        <v>170</v>
      </c>
      <c r="I207" s="91"/>
      <c r="J207" s="20"/>
      <c r="K207" s="91">
        <v>0</v>
      </c>
      <c r="L207" s="1"/>
      <c r="M207" s="51"/>
    </row>
    <row r="208" spans="1:13" s="52" customFormat="1" ht="14.25" customHeight="1" x14ac:dyDescent="0.2">
      <c r="A208" s="4"/>
      <c r="B208" s="4"/>
      <c r="C208" s="36"/>
      <c r="D208" s="42"/>
      <c r="E208" s="42"/>
      <c r="F208" s="42"/>
      <c r="G208" s="20">
        <v>4162</v>
      </c>
      <c r="H208" s="91" t="s">
        <v>171</v>
      </c>
      <c r="I208" s="91"/>
      <c r="J208" s="20"/>
      <c r="K208" s="91">
        <v>0</v>
      </c>
      <c r="L208" s="1"/>
      <c r="M208" s="51"/>
    </row>
    <row r="209" spans="1:13" s="52" customFormat="1" ht="14.25" customHeight="1" x14ac:dyDescent="0.2">
      <c r="A209" s="4"/>
      <c r="B209" s="4"/>
      <c r="C209" s="36"/>
      <c r="D209" s="42"/>
      <c r="E209" s="42"/>
      <c r="F209" s="42"/>
      <c r="G209" s="20">
        <v>4163</v>
      </c>
      <c r="H209" s="91" t="s">
        <v>172</v>
      </c>
      <c r="I209" s="91"/>
      <c r="J209" s="20"/>
      <c r="K209" s="91">
        <v>0</v>
      </c>
      <c r="L209" s="1"/>
      <c r="M209" s="51"/>
    </row>
    <row r="210" spans="1:13" s="52" customFormat="1" ht="14.25" customHeight="1" x14ac:dyDescent="0.2">
      <c r="A210" s="4"/>
      <c r="B210" s="4"/>
      <c r="C210" s="36"/>
      <c r="D210" s="42"/>
      <c r="E210" s="42"/>
      <c r="F210" s="42"/>
      <c r="G210" s="20">
        <v>4164</v>
      </c>
      <c r="H210" s="100" t="s">
        <v>173</v>
      </c>
      <c r="I210" s="100"/>
      <c r="J210" s="100"/>
      <c r="K210" s="91">
        <v>0</v>
      </c>
      <c r="L210" s="1"/>
      <c r="M210" s="51"/>
    </row>
    <row r="211" spans="1:13" s="52" customFormat="1" ht="14.25" customHeight="1" x14ac:dyDescent="0.2">
      <c r="A211" s="4"/>
      <c r="B211" s="4"/>
      <c r="C211" s="36"/>
      <c r="D211" s="42"/>
      <c r="E211" s="42"/>
      <c r="F211" s="42"/>
      <c r="G211" s="20">
        <v>4165</v>
      </c>
      <c r="H211" s="100" t="s">
        <v>174</v>
      </c>
      <c r="I211" s="100"/>
      <c r="J211" s="100"/>
      <c r="K211" s="91">
        <v>0</v>
      </c>
      <c r="L211" s="1"/>
      <c r="M211" s="51"/>
    </row>
    <row r="212" spans="1:13" s="52" customFormat="1" ht="30.75" customHeight="1" x14ac:dyDescent="0.2">
      <c r="A212" s="4"/>
      <c r="B212" s="4"/>
      <c r="C212" s="36"/>
      <c r="D212" s="42"/>
      <c r="E212" s="42"/>
      <c r="F212" s="42"/>
      <c r="G212" s="20">
        <v>4166</v>
      </c>
      <c r="H212" s="100" t="s">
        <v>175</v>
      </c>
      <c r="I212" s="100"/>
      <c r="J212" s="100"/>
      <c r="K212" s="91">
        <v>0</v>
      </c>
      <c r="L212" s="1"/>
      <c r="M212" s="51"/>
    </row>
    <row r="213" spans="1:13" s="52" customFormat="1" ht="14.25" customHeight="1" x14ac:dyDescent="0.2">
      <c r="A213" s="4"/>
      <c r="B213" s="4"/>
      <c r="C213" s="36"/>
      <c r="D213" s="42"/>
      <c r="E213" s="42"/>
      <c r="F213" s="42"/>
      <c r="G213" s="20">
        <v>4168</v>
      </c>
      <c r="H213" s="100" t="s">
        <v>149</v>
      </c>
      <c r="I213" s="100"/>
      <c r="J213" s="102"/>
      <c r="K213" s="91">
        <v>0</v>
      </c>
      <c r="L213" s="1"/>
      <c r="M213" s="51"/>
    </row>
    <row r="214" spans="1:13" s="52" customFormat="1" ht="12" customHeight="1" x14ac:dyDescent="0.2">
      <c r="A214" s="4"/>
      <c r="B214" s="4"/>
      <c r="C214" s="36"/>
      <c r="D214" s="42"/>
      <c r="E214" s="42"/>
      <c r="F214" s="42"/>
      <c r="G214" s="20">
        <v>4169</v>
      </c>
      <c r="H214" s="100" t="s">
        <v>176</v>
      </c>
      <c r="I214" s="100"/>
      <c r="J214" s="100"/>
      <c r="K214" s="91">
        <v>0</v>
      </c>
      <c r="L214" s="1"/>
      <c r="M214" s="51"/>
    </row>
    <row r="215" spans="1:13" s="52" customFormat="1" ht="12" customHeight="1" x14ac:dyDescent="0.2">
      <c r="A215" s="4"/>
      <c r="B215" s="51"/>
      <c r="C215" s="51"/>
      <c r="D215" s="51"/>
      <c r="E215" s="51"/>
      <c r="F215" s="51"/>
      <c r="G215" s="51"/>
      <c r="H215" s="51"/>
      <c r="I215" s="51"/>
      <c r="J215" s="51"/>
      <c r="K215" s="51"/>
      <c r="L215" s="1"/>
      <c r="M215" s="51"/>
    </row>
    <row r="216" spans="1:13" s="52" customFormat="1" ht="12" customHeight="1" x14ac:dyDescent="0.2">
      <c r="A216" s="4"/>
      <c r="B216" s="51"/>
      <c r="C216" s="51"/>
      <c r="D216" s="51"/>
      <c r="E216" s="51"/>
      <c r="F216" s="51"/>
      <c r="G216" s="51"/>
      <c r="H216" s="51"/>
      <c r="I216" s="51"/>
      <c r="J216" s="51"/>
      <c r="K216" s="51"/>
      <c r="L216" s="1"/>
      <c r="M216" s="51"/>
    </row>
    <row r="217" spans="1:13" s="52" customFormat="1" ht="12" customHeight="1" x14ac:dyDescent="0.2">
      <c r="A217" s="4"/>
      <c r="B217" s="51"/>
      <c r="C217" s="51"/>
      <c r="D217" s="51"/>
      <c r="E217" s="51"/>
      <c r="F217" s="51"/>
      <c r="G217" s="51"/>
      <c r="H217" s="51"/>
      <c r="I217" s="51"/>
      <c r="J217" s="51"/>
      <c r="K217" s="51"/>
      <c r="L217" s="1"/>
      <c r="M217" s="51"/>
    </row>
    <row r="218" spans="1:13" s="52" customFormat="1" ht="20.100000000000001" customHeight="1" x14ac:dyDescent="0.2">
      <c r="A218" s="4"/>
      <c r="B218" s="4"/>
      <c r="C218" s="36"/>
      <c r="D218" s="42"/>
      <c r="E218" s="42"/>
      <c r="F218" s="42"/>
      <c r="G218" s="59">
        <v>4170</v>
      </c>
      <c r="H218" s="103" t="s">
        <v>177</v>
      </c>
      <c r="I218" s="103"/>
      <c r="J218" s="102"/>
      <c r="K218" s="104">
        <f>SUM(K219:K226)</f>
        <v>90950</v>
      </c>
      <c r="L218" s="2"/>
      <c r="M218" s="51"/>
    </row>
    <row r="219" spans="1:13" s="52" customFormat="1" ht="17.25" customHeight="1" x14ac:dyDescent="0.2">
      <c r="A219" s="4"/>
      <c r="B219" s="4"/>
      <c r="C219" s="36"/>
      <c r="D219" s="42"/>
      <c r="E219" s="42"/>
      <c r="F219" s="42"/>
      <c r="G219" s="20">
        <v>4171</v>
      </c>
      <c r="H219" s="100" t="s">
        <v>178</v>
      </c>
      <c r="I219" s="100"/>
      <c r="J219" s="100"/>
      <c r="K219" s="91">
        <v>0</v>
      </c>
      <c r="L219" s="1"/>
      <c r="M219" s="51"/>
    </row>
    <row r="220" spans="1:13" s="52" customFormat="1" ht="21.75" customHeight="1" x14ac:dyDescent="0.2">
      <c r="A220" s="4"/>
      <c r="B220" s="4"/>
      <c r="C220" s="36"/>
      <c r="D220" s="42"/>
      <c r="E220" s="42"/>
      <c r="F220" s="42"/>
      <c r="G220" s="20">
        <v>4172</v>
      </c>
      <c r="H220" s="100" t="s">
        <v>179</v>
      </c>
      <c r="I220" s="100"/>
      <c r="J220" s="100"/>
      <c r="K220" s="91">
        <v>0</v>
      </c>
      <c r="L220" s="1"/>
      <c r="M220" s="51"/>
    </row>
    <row r="221" spans="1:13" s="52" customFormat="1" ht="27" customHeight="1" x14ac:dyDescent="0.2">
      <c r="A221" s="4"/>
      <c r="B221" s="4"/>
      <c r="C221" s="36"/>
      <c r="D221" s="42"/>
      <c r="E221" s="42"/>
      <c r="F221" s="42"/>
      <c r="G221" s="20">
        <v>4173</v>
      </c>
      <c r="H221" s="100" t="s">
        <v>180</v>
      </c>
      <c r="I221" s="100"/>
      <c r="J221" s="100"/>
      <c r="K221" s="91">
        <v>90950</v>
      </c>
      <c r="L221" s="1"/>
      <c r="M221" s="51"/>
    </row>
    <row r="222" spans="1:13" s="52" customFormat="1" ht="34.5" customHeight="1" x14ac:dyDescent="0.2">
      <c r="A222" s="4"/>
      <c r="B222" s="4"/>
      <c r="C222" s="36"/>
      <c r="D222" s="42"/>
      <c r="E222" s="42"/>
      <c r="F222" s="42"/>
      <c r="G222" s="20">
        <v>4174</v>
      </c>
      <c r="H222" s="100" t="s">
        <v>181</v>
      </c>
      <c r="I222" s="100"/>
      <c r="J222" s="100"/>
      <c r="K222" s="91">
        <v>0</v>
      </c>
      <c r="L222" s="1"/>
      <c r="M222" s="51"/>
    </row>
    <row r="223" spans="1:13" s="52" customFormat="1" ht="27.75" customHeight="1" x14ac:dyDescent="0.2">
      <c r="A223" s="4"/>
      <c r="B223" s="4"/>
      <c r="C223" s="36"/>
      <c r="D223" s="42"/>
      <c r="E223" s="42"/>
      <c r="F223" s="42"/>
      <c r="G223" s="20">
        <v>4175</v>
      </c>
      <c r="H223" s="100" t="s">
        <v>182</v>
      </c>
      <c r="I223" s="100"/>
      <c r="J223" s="100"/>
      <c r="K223" s="91">
        <v>0</v>
      </c>
      <c r="L223" s="1"/>
      <c r="M223" s="51"/>
    </row>
    <row r="224" spans="1:13" s="52" customFormat="1" ht="30.75" customHeight="1" x14ac:dyDescent="0.2">
      <c r="A224" s="4"/>
      <c r="B224" s="4"/>
      <c r="C224" s="36"/>
      <c r="D224" s="42"/>
      <c r="E224" s="42"/>
      <c r="F224" s="42"/>
      <c r="G224" s="20">
        <v>4176</v>
      </c>
      <c r="H224" s="100" t="s">
        <v>183</v>
      </c>
      <c r="I224" s="100"/>
      <c r="J224" s="100"/>
      <c r="K224" s="91">
        <v>0</v>
      </c>
      <c r="L224" s="1"/>
      <c r="M224" s="51"/>
    </row>
    <row r="225" spans="1:15" s="52" customFormat="1" ht="26.25" customHeight="1" x14ac:dyDescent="0.2">
      <c r="A225" s="4"/>
      <c r="B225" s="4"/>
      <c r="C225" s="36"/>
      <c r="D225" s="42"/>
      <c r="E225" s="42"/>
      <c r="F225" s="42"/>
      <c r="G225" s="20">
        <v>4177</v>
      </c>
      <c r="H225" s="100" t="s">
        <v>184</v>
      </c>
      <c r="I225" s="100"/>
      <c r="J225" s="100"/>
      <c r="K225" s="91">
        <v>0</v>
      </c>
      <c r="L225" s="1"/>
      <c r="M225" s="51"/>
    </row>
    <row r="226" spans="1:15" s="52" customFormat="1" ht="30" customHeight="1" x14ac:dyDescent="0.2">
      <c r="A226" s="4"/>
      <c r="B226" s="4"/>
      <c r="C226" s="36"/>
      <c r="D226" s="42"/>
      <c r="E226" s="42"/>
      <c r="F226" s="42"/>
      <c r="G226" s="20">
        <v>4178</v>
      </c>
      <c r="H226" s="100" t="s">
        <v>185</v>
      </c>
      <c r="I226" s="100"/>
      <c r="J226" s="100"/>
      <c r="K226" s="91">
        <v>0</v>
      </c>
      <c r="L226" s="1"/>
      <c r="M226" s="51"/>
    </row>
    <row r="227" spans="1:15" s="52" customFormat="1" ht="14.25" customHeight="1" x14ac:dyDescent="0.2">
      <c r="A227" s="4"/>
      <c r="B227" s="7"/>
      <c r="C227" s="42"/>
      <c r="D227" s="42"/>
      <c r="E227" s="42"/>
      <c r="F227" s="42"/>
      <c r="G227" s="42"/>
      <c r="H227" s="42"/>
      <c r="I227" s="42"/>
      <c r="J227" s="42"/>
      <c r="K227" s="42"/>
      <c r="L227" s="7"/>
    </row>
    <row r="228" spans="1:15" s="110" customFormat="1" ht="14.25" customHeight="1" x14ac:dyDescent="0.2">
      <c r="A228" s="4"/>
      <c r="B228" s="4"/>
      <c r="C228" s="36"/>
      <c r="D228" s="42"/>
      <c r="E228" s="42"/>
      <c r="F228" s="42"/>
      <c r="G228" s="9"/>
      <c r="H228" s="10"/>
      <c r="I228" s="105"/>
      <c r="J228" s="106"/>
      <c r="K228" s="107"/>
      <c r="L228" s="108"/>
      <c r="M228" s="109"/>
    </row>
    <row r="229" spans="1:15" ht="29.25" customHeight="1" x14ac:dyDescent="0.2">
      <c r="B229" s="16">
        <v>8</v>
      </c>
      <c r="C229" s="10"/>
      <c r="D229" s="10"/>
      <c r="E229" s="10"/>
      <c r="F229" s="111" t="s">
        <v>186</v>
      </c>
      <c r="G229" s="111"/>
      <c r="H229" s="111"/>
      <c r="I229" s="111"/>
      <c r="J229" s="111"/>
      <c r="K229" s="111"/>
      <c r="L229" s="45"/>
    </row>
    <row r="230" spans="1:15" ht="14.25" customHeight="1" x14ac:dyDescent="0.2">
      <c r="C230" s="10"/>
      <c r="D230" s="42"/>
      <c r="E230" s="42"/>
      <c r="F230" s="42"/>
      <c r="G230" s="17" t="s">
        <v>9</v>
      </c>
      <c r="H230" s="18" t="s">
        <v>10</v>
      </c>
      <c r="I230" s="18"/>
      <c r="J230" s="18"/>
      <c r="K230" s="74" t="s">
        <v>139</v>
      </c>
      <c r="L230" s="7"/>
    </row>
    <row r="231" spans="1:15" ht="47.25" customHeight="1" x14ac:dyDescent="0.2">
      <c r="C231" s="10"/>
      <c r="D231" s="42"/>
      <c r="E231" s="42"/>
      <c r="F231" s="42"/>
      <c r="G231" s="17">
        <v>42000</v>
      </c>
      <c r="H231" s="112" t="s">
        <v>187</v>
      </c>
      <c r="I231" s="112"/>
      <c r="J231" s="112"/>
      <c r="K231" s="113">
        <f>+K232+K238</f>
        <v>16180104.84</v>
      </c>
      <c r="L231" s="114"/>
      <c r="M231" s="1"/>
    </row>
    <row r="232" spans="1:15" ht="33.75" customHeight="1" x14ac:dyDescent="0.2">
      <c r="C232" s="10"/>
      <c r="D232" s="42"/>
      <c r="E232" s="42"/>
      <c r="F232" s="42"/>
      <c r="G232" s="59">
        <v>4210</v>
      </c>
      <c r="H232" s="103" t="s">
        <v>188</v>
      </c>
      <c r="I232" s="103"/>
      <c r="J232" s="103"/>
      <c r="K232" s="92">
        <f>SUM(K233:K237)</f>
        <v>0</v>
      </c>
      <c r="L232" s="93"/>
      <c r="M232" s="1"/>
    </row>
    <row r="233" spans="1:15" ht="14.25" customHeight="1" x14ac:dyDescent="0.2">
      <c r="C233" s="10"/>
      <c r="D233" s="42"/>
      <c r="E233" s="42"/>
      <c r="F233" s="42"/>
      <c r="G233" s="20">
        <v>4211</v>
      </c>
      <c r="H233" s="91" t="s">
        <v>189</v>
      </c>
      <c r="I233" s="101"/>
      <c r="J233" s="101"/>
      <c r="K233" s="94">
        <v>0</v>
      </c>
      <c r="L233" s="95"/>
      <c r="M233" s="1"/>
    </row>
    <row r="234" spans="1:15" ht="14.25" customHeight="1" x14ac:dyDescent="0.2">
      <c r="C234" s="10"/>
      <c r="D234" s="42"/>
      <c r="E234" s="42"/>
      <c r="F234" s="42"/>
      <c r="G234" s="20">
        <v>4212</v>
      </c>
      <c r="H234" s="91" t="s">
        <v>190</v>
      </c>
      <c r="I234" s="101"/>
      <c r="J234" s="101"/>
      <c r="K234" s="94">
        <v>0</v>
      </c>
      <c r="L234" s="95"/>
    </row>
    <row r="235" spans="1:15" ht="14.25" customHeight="1" x14ac:dyDescent="0.2">
      <c r="C235" s="10"/>
      <c r="D235" s="42"/>
      <c r="E235" s="42"/>
      <c r="F235" s="42"/>
      <c r="G235" s="20">
        <v>4213</v>
      </c>
      <c r="H235" s="91" t="s">
        <v>191</v>
      </c>
      <c r="I235" s="101"/>
      <c r="J235" s="101"/>
      <c r="K235" s="94">
        <v>0</v>
      </c>
      <c r="L235" s="95"/>
    </row>
    <row r="236" spans="1:15" ht="14.25" customHeight="1" x14ac:dyDescent="0.2">
      <c r="C236" s="10"/>
      <c r="D236" s="42"/>
      <c r="E236" s="42"/>
      <c r="F236" s="42"/>
      <c r="G236" s="20">
        <v>4214</v>
      </c>
      <c r="H236" s="91" t="s">
        <v>192</v>
      </c>
      <c r="I236" s="101"/>
      <c r="J236" s="101"/>
      <c r="K236" s="94">
        <v>0</v>
      </c>
      <c r="L236" s="95"/>
    </row>
    <row r="237" spans="1:15" ht="14.25" customHeight="1" x14ac:dyDescent="0.2">
      <c r="C237" s="10"/>
      <c r="D237" s="42"/>
      <c r="E237" s="42"/>
      <c r="F237" s="42"/>
      <c r="G237" s="20">
        <v>4215</v>
      </c>
      <c r="H237" s="91" t="s">
        <v>193</v>
      </c>
      <c r="I237" s="101"/>
      <c r="J237" s="101"/>
      <c r="K237" s="94">
        <v>0</v>
      </c>
      <c r="L237" s="95"/>
    </row>
    <row r="238" spans="1:15" ht="14.25" customHeight="1" x14ac:dyDescent="0.2">
      <c r="C238" s="10"/>
      <c r="D238" s="42"/>
      <c r="E238" s="42"/>
      <c r="F238" s="42"/>
      <c r="G238" s="59">
        <v>4220</v>
      </c>
      <c r="H238" s="86" t="s">
        <v>194</v>
      </c>
      <c r="I238" s="101"/>
      <c r="J238" s="101"/>
      <c r="K238" s="115">
        <f>SUM(K239:K242)</f>
        <v>16180104.84</v>
      </c>
      <c r="L238" s="116"/>
      <c r="M238" s="117">
        <v>16180104.84</v>
      </c>
      <c r="N238" s="118" t="s">
        <v>141</v>
      </c>
      <c r="O238" s="119">
        <f>+K238-M238</f>
        <v>0</v>
      </c>
    </row>
    <row r="239" spans="1:15" ht="14.25" customHeight="1" x14ac:dyDescent="0.2">
      <c r="C239" s="10"/>
      <c r="D239" s="9"/>
      <c r="E239" s="9"/>
      <c r="F239" s="9"/>
      <c r="G239" s="20">
        <v>4221</v>
      </c>
      <c r="H239" s="91" t="s">
        <v>195</v>
      </c>
      <c r="I239" s="101"/>
      <c r="J239" s="101"/>
      <c r="K239" s="94">
        <v>16180104.84</v>
      </c>
      <c r="L239" s="95"/>
      <c r="M239" s="1"/>
    </row>
    <row r="240" spans="1:15" ht="14.25" customHeight="1" x14ac:dyDescent="0.2">
      <c r="C240" s="10"/>
      <c r="D240" s="9"/>
      <c r="E240" s="9"/>
      <c r="F240" s="9"/>
      <c r="G240" s="20">
        <v>4223</v>
      </c>
      <c r="H240" s="91" t="s">
        <v>196</v>
      </c>
      <c r="I240" s="101"/>
      <c r="J240" s="101"/>
      <c r="K240" s="94">
        <v>0</v>
      </c>
      <c r="L240" s="95"/>
      <c r="M240" s="1"/>
    </row>
    <row r="241" spans="3:15" ht="14.25" customHeight="1" x14ac:dyDescent="0.2">
      <c r="C241" s="10"/>
      <c r="D241" s="9"/>
      <c r="E241" s="9"/>
      <c r="F241" s="9"/>
      <c r="G241" s="20">
        <v>4225</v>
      </c>
      <c r="H241" s="91" t="s">
        <v>197</v>
      </c>
      <c r="I241" s="101"/>
      <c r="J241" s="101"/>
      <c r="K241" s="94">
        <v>0</v>
      </c>
      <c r="L241" s="95"/>
      <c r="M241" s="1"/>
    </row>
    <row r="242" spans="3:15" ht="14.25" customHeight="1" x14ac:dyDescent="0.2">
      <c r="C242" s="10"/>
      <c r="D242" s="9"/>
      <c r="E242" s="9"/>
      <c r="F242" s="9"/>
      <c r="G242" s="20">
        <v>4227</v>
      </c>
      <c r="H242" s="91" t="s">
        <v>198</v>
      </c>
      <c r="I242" s="101"/>
      <c r="J242" s="101"/>
      <c r="K242" s="94">
        <v>0</v>
      </c>
      <c r="L242" s="95"/>
      <c r="M242" s="1"/>
    </row>
    <row r="243" spans="3:15" ht="14.25" customHeight="1" x14ac:dyDescent="0.2">
      <c r="H243" s="120"/>
      <c r="I243" s="121"/>
      <c r="J243" s="121"/>
      <c r="K243" s="95"/>
      <c r="L243" s="95"/>
      <c r="M243" s="1"/>
    </row>
    <row r="244" spans="3:15" ht="14.25" customHeight="1" x14ac:dyDescent="0.2">
      <c r="G244" s="108"/>
      <c r="H244" s="108"/>
      <c r="I244" s="108"/>
      <c r="J244" s="108"/>
      <c r="K244" s="108"/>
      <c r="L244" s="108"/>
    </row>
    <row r="245" spans="3:15" ht="14.25" customHeight="1" x14ac:dyDescent="0.2">
      <c r="C245" s="10"/>
      <c r="D245" s="10"/>
      <c r="E245" s="10"/>
      <c r="F245" s="11" t="s">
        <v>199</v>
      </c>
      <c r="G245" s="11"/>
      <c r="H245" s="11"/>
      <c r="I245" s="11"/>
      <c r="J245" s="11"/>
      <c r="K245" s="11"/>
      <c r="L245" s="13"/>
    </row>
    <row r="246" spans="3:15" ht="14.25" customHeight="1" x14ac:dyDescent="0.2">
      <c r="C246" s="10"/>
      <c r="D246" s="42"/>
      <c r="E246" s="42"/>
      <c r="F246" s="42"/>
      <c r="G246" s="17" t="s">
        <v>9</v>
      </c>
      <c r="H246" s="18" t="s">
        <v>10</v>
      </c>
      <c r="I246" s="18"/>
      <c r="J246" s="18"/>
      <c r="K246" s="74" t="s">
        <v>139</v>
      </c>
      <c r="L246" s="7"/>
    </row>
    <row r="247" spans="3:15" ht="14.25" customHeight="1" x14ac:dyDescent="0.2">
      <c r="C247" s="10"/>
      <c r="D247" s="42"/>
      <c r="E247" s="42"/>
      <c r="F247" s="42"/>
      <c r="G247" s="59">
        <v>4300</v>
      </c>
      <c r="H247" s="86" t="s">
        <v>200</v>
      </c>
      <c r="I247" s="122"/>
      <c r="J247" s="101"/>
      <c r="K247" s="92">
        <f>K248+K251+K257+K259+K261</f>
        <v>131997.91</v>
      </c>
      <c r="L247" s="93"/>
      <c r="M247" s="123">
        <v>131997.91</v>
      </c>
      <c r="N247" s="124" t="s">
        <v>141</v>
      </c>
      <c r="O247" s="125">
        <f>+K247-M247</f>
        <v>0</v>
      </c>
    </row>
    <row r="248" spans="3:15" ht="14.25" customHeight="1" x14ac:dyDescent="0.2">
      <c r="C248" s="10"/>
      <c r="D248" s="42"/>
      <c r="E248" s="42"/>
      <c r="F248" s="42"/>
      <c r="G248" s="20">
        <v>4310</v>
      </c>
      <c r="H248" s="91" t="s">
        <v>201</v>
      </c>
      <c r="I248" s="101"/>
      <c r="J248" s="101"/>
      <c r="K248" s="94">
        <f>SUM(K249:K250)</f>
        <v>0</v>
      </c>
      <c r="L248" s="95"/>
    </row>
    <row r="249" spans="3:15" ht="14.25" customHeight="1" x14ac:dyDescent="0.2">
      <c r="C249" s="10"/>
      <c r="D249" s="42"/>
      <c r="E249" s="42"/>
      <c r="F249" s="42"/>
      <c r="G249" s="20">
        <v>4311</v>
      </c>
      <c r="H249" s="91" t="s">
        <v>202</v>
      </c>
      <c r="I249" s="101"/>
      <c r="J249" s="101"/>
      <c r="K249" s="94">
        <v>0</v>
      </c>
      <c r="L249" s="95"/>
    </row>
    <row r="250" spans="3:15" ht="14.25" customHeight="1" x14ac:dyDescent="0.2">
      <c r="C250" s="10"/>
      <c r="D250" s="42"/>
      <c r="E250" s="42"/>
      <c r="F250" s="42"/>
      <c r="G250" s="20">
        <v>4319</v>
      </c>
      <c r="H250" s="91" t="s">
        <v>203</v>
      </c>
      <c r="I250" s="101"/>
      <c r="J250" s="101"/>
      <c r="K250" s="94">
        <v>0</v>
      </c>
      <c r="L250" s="95"/>
    </row>
    <row r="251" spans="3:15" ht="14.25" customHeight="1" x14ac:dyDescent="0.2">
      <c r="C251" s="10"/>
      <c r="D251" s="42"/>
      <c r="E251" s="42"/>
      <c r="F251" s="42"/>
      <c r="G251" s="59">
        <v>4320</v>
      </c>
      <c r="H251" s="86" t="s">
        <v>204</v>
      </c>
      <c r="I251" s="122"/>
      <c r="J251" s="122"/>
      <c r="K251" s="92">
        <f>SUM(K252:K256)</f>
        <v>0</v>
      </c>
      <c r="L251" s="93"/>
    </row>
    <row r="252" spans="3:15" ht="14.25" customHeight="1" x14ac:dyDescent="0.2">
      <c r="C252" s="10"/>
      <c r="D252" s="42"/>
      <c r="E252" s="42"/>
      <c r="F252" s="42"/>
      <c r="G252" s="20">
        <v>4321</v>
      </c>
      <c r="H252" s="91" t="s">
        <v>205</v>
      </c>
      <c r="I252" s="101"/>
      <c r="J252" s="101"/>
      <c r="K252" s="94">
        <v>0</v>
      </c>
      <c r="L252" s="95"/>
    </row>
    <row r="253" spans="3:15" ht="14.25" customHeight="1" x14ac:dyDescent="0.2">
      <c r="C253" s="10"/>
      <c r="D253" s="42"/>
      <c r="E253" s="42"/>
      <c r="F253" s="42"/>
      <c r="G253" s="20">
        <v>4322</v>
      </c>
      <c r="H253" s="91" t="s">
        <v>206</v>
      </c>
      <c r="I253" s="101"/>
      <c r="J253" s="101"/>
      <c r="K253" s="94">
        <v>0</v>
      </c>
      <c r="L253" s="95"/>
    </row>
    <row r="254" spans="3:15" ht="14.25" customHeight="1" x14ac:dyDescent="0.2">
      <c r="C254" s="10"/>
      <c r="D254" s="42"/>
      <c r="E254" s="42"/>
      <c r="F254" s="42"/>
      <c r="G254" s="20">
        <v>4323</v>
      </c>
      <c r="H254" s="91" t="s">
        <v>207</v>
      </c>
      <c r="I254" s="101"/>
      <c r="J254" s="101"/>
      <c r="K254" s="94">
        <v>0</v>
      </c>
      <c r="L254" s="95"/>
    </row>
    <row r="255" spans="3:15" ht="14.25" customHeight="1" x14ac:dyDescent="0.2">
      <c r="C255" s="10"/>
      <c r="D255" s="42"/>
      <c r="E255" s="42"/>
      <c r="F255" s="42"/>
      <c r="G255" s="20">
        <v>4324</v>
      </c>
      <c r="H255" s="91" t="s">
        <v>208</v>
      </c>
      <c r="I255" s="101"/>
      <c r="J255" s="101"/>
      <c r="K255" s="94">
        <v>0</v>
      </c>
      <c r="L255" s="95"/>
    </row>
    <row r="256" spans="3:15" ht="14.25" customHeight="1" x14ac:dyDescent="0.2">
      <c r="C256" s="10"/>
      <c r="D256" s="42"/>
      <c r="E256" s="42"/>
      <c r="F256" s="42"/>
      <c r="G256" s="20">
        <v>4325</v>
      </c>
      <c r="H256" s="91" t="s">
        <v>209</v>
      </c>
      <c r="I256" s="101"/>
      <c r="J256" s="101"/>
      <c r="K256" s="94">
        <v>0</v>
      </c>
      <c r="L256" s="95"/>
    </row>
    <row r="257" spans="2:13" ht="14.25" customHeight="1" x14ac:dyDescent="0.2">
      <c r="C257" s="10"/>
      <c r="D257" s="42"/>
      <c r="E257" s="42"/>
      <c r="F257" s="42"/>
      <c r="G257" s="59">
        <v>4330</v>
      </c>
      <c r="H257" s="86" t="s">
        <v>210</v>
      </c>
      <c r="I257" s="122"/>
      <c r="J257" s="122"/>
      <c r="K257" s="92">
        <f>SUM(K258)</f>
        <v>0</v>
      </c>
      <c r="L257" s="93"/>
    </row>
    <row r="258" spans="2:13" ht="14.25" customHeight="1" x14ac:dyDescent="0.2">
      <c r="C258" s="10"/>
      <c r="D258" s="42"/>
      <c r="E258" s="42"/>
      <c r="F258" s="42"/>
      <c r="G258" s="20">
        <v>4331</v>
      </c>
      <c r="H258" s="91" t="s">
        <v>210</v>
      </c>
      <c r="I258" s="101"/>
      <c r="J258" s="101"/>
      <c r="K258" s="94">
        <v>0</v>
      </c>
      <c r="L258" s="95"/>
    </row>
    <row r="259" spans="2:13" ht="14.25" customHeight="1" x14ac:dyDescent="0.2">
      <c r="C259" s="10"/>
      <c r="D259" s="42"/>
      <c r="E259" s="42"/>
      <c r="F259" s="42"/>
      <c r="G259" s="59">
        <v>4340</v>
      </c>
      <c r="H259" s="86" t="s">
        <v>211</v>
      </c>
      <c r="I259" s="122"/>
      <c r="J259" s="122"/>
      <c r="K259" s="92">
        <f>SUM(K260)</f>
        <v>0</v>
      </c>
      <c r="L259" s="93"/>
    </row>
    <row r="260" spans="2:13" ht="14.25" customHeight="1" x14ac:dyDescent="0.2">
      <c r="C260" s="10"/>
      <c r="D260" s="42"/>
      <c r="E260" s="42"/>
      <c r="F260" s="42"/>
      <c r="G260" s="20">
        <v>4341</v>
      </c>
      <c r="H260" s="91" t="s">
        <v>211</v>
      </c>
      <c r="I260" s="101"/>
      <c r="J260" s="101"/>
      <c r="K260" s="94">
        <v>0</v>
      </c>
      <c r="L260" s="95"/>
    </row>
    <row r="261" spans="2:13" ht="14.25" customHeight="1" x14ac:dyDescent="0.2">
      <c r="C261" s="10"/>
      <c r="D261" s="42"/>
      <c r="E261" s="42"/>
      <c r="F261" s="42"/>
      <c r="G261" s="59">
        <v>4390</v>
      </c>
      <c r="H261" s="86" t="s">
        <v>212</v>
      </c>
      <c r="I261" s="122"/>
      <c r="J261" s="122"/>
      <c r="K261" s="92">
        <f>SUM(K262:K268)</f>
        <v>131997.91</v>
      </c>
      <c r="L261" s="93"/>
    </row>
    <row r="262" spans="2:13" ht="14.25" customHeight="1" x14ac:dyDescent="0.2">
      <c r="C262" s="10"/>
      <c r="D262" s="42"/>
      <c r="E262" s="42"/>
      <c r="F262" s="42"/>
      <c r="G262" s="20">
        <v>4392</v>
      </c>
      <c r="H262" s="91" t="s">
        <v>213</v>
      </c>
      <c r="I262" s="101"/>
      <c r="J262" s="101"/>
      <c r="K262" s="94">
        <v>0</v>
      </c>
      <c r="L262" s="95"/>
    </row>
    <row r="263" spans="2:13" ht="14.25" customHeight="1" x14ac:dyDescent="0.2">
      <c r="C263" s="10"/>
      <c r="D263" s="42"/>
      <c r="E263" s="42"/>
      <c r="F263" s="42"/>
      <c r="G263" s="20">
        <v>4393</v>
      </c>
      <c r="H263" s="91" t="s">
        <v>214</v>
      </c>
      <c r="I263" s="101"/>
      <c r="J263" s="101"/>
      <c r="K263" s="94">
        <v>0</v>
      </c>
      <c r="L263" s="95"/>
    </row>
    <row r="264" spans="2:13" ht="14.25" customHeight="1" x14ac:dyDescent="0.2">
      <c r="C264" s="10"/>
      <c r="D264" s="42"/>
      <c r="E264" s="42"/>
      <c r="F264" s="42"/>
      <c r="G264" s="20">
        <v>4394</v>
      </c>
      <c r="H264" s="91" t="s">
        <v>215</v>
      </c>
      <c r="I264" s="101"/>
      <c r="J264" s="101"/>
      <c r="K264" s="94">
        <v>0</v>
      </c>
      <c r="L264" s="95"/>
    </row>
    <row r="265" spans="2:13" ht="14.25" customHeight="1" x14ac:dyDescent="0.2">
      <c r="C265" s="10"/>
      <c r="D265" s="42"/>
      <c r="E265" s="42"/>
      <c r="F265" s="42"/>
      <c r="G265" s="20">
        <v>4395</v>
      </c>
      <c r="H265" s="91" t="s">
        <v>216</v>
      </c>
      <c r="I265" s="101"/>
      <c r="J265" s="101"/>
      <c r="K265" s="94">
        <v>0</v>
      </c>
      <c r="L265" s="95"/>
    </row>
    <row r="266" spans="2:13" ht="14.25" customHeight="1" x14ac:dyDescent="0.2">
      <c r="C266" s="10"/>
      <c r="D266" s="42"/>
      <c r="E266" s="42"/>
      <c r="F266" s="42"/>
      <c r="G266" s="20">
        <v>4396</v>
      </c>
      <c r="H266" s="91" t="s">
        <v>217</v>
      </c>
      <c r="I266" s="101"/>
      <c r="J266" s="101"/>
      <c r="K266" s="94">
        <v>0</v>
      </c>
      <c r="L266" s="95"/>
    </row>
    <row r="267" spans="2:13" ht="14.25" customHeight="1" x14ac:dyDescent="0.2">
      <c r="C267" s="10"/>
      <c r="D267" s="42"/>
      <c r="E267" s="42"/>
      <c r="F267" s="42"/>
      <c r="G267" s="20">
        <v>4397</v>
      </c>
      <c r="H267" s="91" t="s">
        <v>218</v>
      </c>
      <c r="I267" s="101"/>
      <c r="J267" s="101"/>
      <c r="K267" s="94">
        <v>0</v>
      </c>
      <c r="L267" s="95"/>
    </row>
    <row r="268" spans="2:13" ht="14.25" customHeight="1" x14ac:dyDescent="0.2">
      <c r="C268" s="10"/>
      <c r="D268" s="42"/>
      <c r="E268" s="42"/>
      <c r="F268" s="42"/>
      <c r="G268" s="20">
        <v>4399</v>
      </c>
      <c r="H268" s="91" t="s">
        <v>212</v>
      </c>
      <c r="I268" s="101"/>
      <c r="J268" s="101"/>
      <c r="K268" s="94">
        <v>131997.91</v>
      </c>
      <c r="L268" s="95"/>
    </row>
    <row r="269" spans="2:13" ht="14.25" customHeight="1" x14ac:dyDescent="0.2">
      <c r="C269" s="10"/>
      <c r="D269" s="10"/>
      <c r="E269" s="10"/>
      <c r="F269" s="10"/>
      <c r="G269" s="10"/>
      <c r="H269" s="10"/>
      <c r="I269" s="10"/>
      <c r="J269" s="10"/>
      <c r="K269" s="10"/>
      <c r="L269" s="1"/>
      <c r="M269" s="1"/>
    </row>
    <row r="270" spans="2:13" ht="14.25" customHeight="1" x14ac:dyDescent="0.2">
      <c r="C270" s="10"/>
      <c r="D270" s="38" t="s">
        <v>219</v>
      </c>
      <c r="E270" s="38"/>
      <c r="F270" s="38"/>
      <c r="G270" s="38"/>
      <c r="H270" s="38"/>
      <c r="I270" s="38"/>
      <c r="J270" s="38"/>
      <c r="K270" s="38"/>
      <c r="L270" s="15"/>
    </row>
    <row r="271" spans="2:13" ht="14.25" customHeight="1" x14ac:dyDescent="0.2">
      <c r="B271" s="16">
        <v>9</v>
      </c>
      <c r="C271" s="10"/>
      <c r="D271" s="10"/>
      <c r="E271" s="10"/>
      <c r="F271" s="11" t="s">
        <v>220</v>
      </c>
      <c r="G271" s="11"/>
      <c r="H271" s="11"/>
      <c r="I271" s="11"/>
      <c r="J271" s="11"/>
      <c r="K271" s="11"/>
      <c r="L271" s="13"/>
    </row>
    <row r="272" spans="2:13" ht="14.25" customHeight="1" x14ac:dyDescent="0.2">
      <c r="C272" s="10"/>
      <c r="D272" s="42"/>
      <c r="E272" s="42"/>
      <c r="F272" s="42"/>
      <c r="G272" s="17" t="s">
        <v>9</v>
      </c>
      <c r="H272" s="18" t="s">
        <v>10</v>
      </c>
      <c r="I272" s="18"/>
      <c r="J272" s="18"/>
      <c r="K272" s="74" t="s">
        <v>139</v>
      </c>
      <c r="L272" s="7"/>
    </row>
    <row r="273" spans="1:15" ht="14.25" customHeight="1" x14ac:dyDescent="0.2">
      <c r="C273" s="10"/>
      <c r="D273" s="42"/>
      <c r="E273" s="42"/>
      <c r="F273" s="42"/>
      <c r="G273" s="126">
        <v>5000</v>
      </c>
      <c r="H273" s="127" t="s">
        <v>221</v>
      </c>
      <c r="I273" s="74"/>
      <c r="J273" s="74"/>
      <c r="K273" s="113">
        <f>K274+K304+K340+K350+K367+K400</f>
        <v>11219447.520000003</v>
      </c>
      <c r="L273" s="114"/>
      <c r="M273" s="128">
        <v>11219447.520000003</v>
      </c>
      <c r="N273" s="128" t="s">
        <v>141</v>
      </c>
      <c r="O273" s="129">
        <f>+K273-M273</f>
        <v>0</v>
      </c>
    </row>
    <row r="274" spans="1:15" ht="14.25" customHeight="1" x14ac:dyDescent="0.2">
      <c r="C274" s="10"/>
      <c r="D274" s="42"/>
      <c r="E274" s="42"/>
      <c r="F274" s="42"/>
      <c r="G274" s="59">
        <v>5100</v>
      </c>
      <c r="H274" s="86" t="s">
        <v>222</v>
      </c>
      <c r="I274" s="101"/>
      <c r="J274" s="101"/>
      <c r="K274" s="130">
        <f>K275+K282+K294</f>
        <v>11171599.510000002</v>
      </c>
      <c r="L274" s="131"/>
      <c r="M274" s="128">
        <v>11171599.510000002</v>
      </c>
      <c r="O274" s="132">
        <f>+K274-M274</f>
        <v>0</v>
      </c>
    </row>
    <row r="275" spans="1:15" ht="14.25" customHeight="1" x14ac:dyDescent="0.2">
      <c r="C275" s="10"/>
      <c r="D275" s="42"/>
      <c r="E275" s="42"/>
      <c r="F275" s="42"/>
      <c r="G275" s="20">
        <v>5110</v>
      </c>
      <c r="H275" s="91" t="s">
        <v>223</v>
      </c>
      <c r="I275" s="101"/>
      <c r="J275" s="101"/>
      <c r="K275" s="94">
        <f>SUM(K276:K281)</f>
        <v>9862237.040000001</v>
      </c>
      <c r="L275" s="95"/>
    </row>
    <row r="276" spans="1:15" ht="14.25" customHeight="1" x14ac:dyDescent="0.2">
      <c r="C276" s="10"/>
      <c r="D276" s="42"/>
      <c r="E276" s="42"/>
      <c r="F276" s="42"/>
      <c r="G276" s="20">
        <v>5111</v>
      </c>
      <c r="H276" s="91" t="s">
        <v>224</v>
      </c>
      <c r="I276" s="101"/>
      <c r="J276" s="101"/>
      <c r="K276" s="94">
        <v>2146385.42</v>
      </c>
      <c r="L276" s="95"/>
    </row>
    <row r="277" spans="1:15" ht="14.25" customHeight="1" x14ac:dyDescent="0.2">
      <c r="C277" s="10"/>
      <c r="D277" s="42"/>
      <c r="E277" s="42"/>
      <c r="F277" s="42"/>
      <c r="G277" s="20">
        <v>5112</v>
      </c>
      <c r="H277" s="91" t="s">
        <v>225</v>
      </c>
      <c r="I277" s="101"/>
      <c r="J277" s="101"/>
      <c r="K277" s="94">
        <v>2377680.4500000002</v>
      </c>
      <c r="L277" s="95"/>
    </row>
    <row r="278" spans="1:15" ht="14.25" customHeight="1" x14ac:dyDescent="0.2">
      <c r="C278" s="10"/>
      <c r="D278" s="42"/>
      <c r="E278" s="42"/>
      <c r="F278" s="42"/>
      <c r="G278" s="20">
        <v>5113</v>
      </c>
      <c r="H278" s="91" t="s">
        <v>226</v>
      </c>
      <c r="I278" s="101"/>
      <c r="J278" s="101"/>
      <c r="K278" s="94">
        <v>1781556.69</v>
      </c>
      <c r="L278" s="95"/>
    </row>
    <row r="279" spans="1:15" ht="14.25" customHeight="1" x14ac:dyDescent="0.2">
      <c r="C279" s="10"/>
      <c r="D279" s="42"/>
      <c r="E279" s="42"/>
      <c r="F279" s="42"/>
      <c r="G279" s="20">
        <v>5114</v>
      </c>
      <c r="H279" s="91" t="s">
        <v>227</v>
      </c>
      <c r="I279" s="101"/>
      <c r="J279" s="101"/>
      <c r="K279" s="94">
        <v>788942.92</v>
      </c>
      <c r="L279" s="95"/>
    </row>
    <row r="280" spans="1:15" ht="14.25" customHeight="1" x14ac:dyDescent="0.2">
      <c r="C280" s="10"/>
      <c r="D280" s="42"/>
      <c r="E280" s="42"/>
      <c r="F280" s="42"/>
      <c r="G280" s="20">
        <v>5115</v>
      </c>
      <c r="H280" s="91" t="s">
        <v>228</v>
      </c>
      <c r="I280" s="101"/>
      <c r="J280" s="101"/>
      <c r="K280" s="94">
        <v>2767671.56</v>
      </c>
      <c r="L280" s="95"/>
    </row>
    <row r="281" spans="1:15" ht="14.25" customHeight="1" x14ac:dyDescent="0.2">
      <c r="C281" s="10"/>
      <c r="D281" s="42"/>
      <c r="E281" s="42"/>
      <c r="F281" s="42"/>
      <c r="G281" s="20">
        <v>5116</v>
      </c>
      <c r="H281" s="91" t="s">
        <v>229</v>
      </c>
      <c r="I281" s="101"/>
      <c r="J281" s="101"/>
      <c r="K281" s="94">
        <v>0</v>
      </c>
      <c r="L281" s="95"/>
    </row>
    <row r="282" spans="1:15" ht="14.25" customHeight="1" x14ac:dyDescent="0.2">
      <c r="C282" s="10"/>
      <c r="D282" s="42"/>
      <c r="E282" s="42"/>
      <c r="F282" s="42"/>
      <c r="G282" s="20">
        <v>5120</v>
      </c>
      <c r="H282" s="91" t="s">
        <v>230</v>
      </c>
      <c r="I282" s="101"/>
      <c r="J282" s="101"/>
      <c r="K282" s="94">
        <f>SUM(K283:K293)</f>
        <v>483153.22000000003</v>
      </c>
      <c r="L282" s="95"/>
    </row>
    <row r="283" spans="1:15" s="52" customFormat="1" ht="14.25" customHeight="1" x14ac:dyDescent="0.2">
      <c r="A283" s="4"/>
      <c r="B283" s="4"/>
      <c r="C283" s="36"/>
      <c r="D283" s="42"/>
      <c r="E283" s="42"/>
      <c r="F283" s="42"/>
      <c r="G283" s="20">
        <v>5121</v>
      </c>
      <c r="H283" s="91" t="s">
        <v>231</v>
      </c>
      <c r="I283" s="101"/>
      <c r="J283" s="101"/>
      <c r="K283" s="94">
        <v>68926.16</v>
      </c>
      <c r="L283" s="95"/>
      <c r="M283" s="51"/>
    </row>
    <row r="284" spans="1:15" s="52" customFormat="1" ht="14.25" customHeight="1" x14ac:dyDescent="0.2">
      <c r="A284" s="4"/>
      <c r="B284" s="4"/>
      <c r="C284" s="36"/>
      <c r="D284" s="42"/>
      <c r="E284" s="42"/>
      <c r="F284" s="42"/>
      <c r="G284" s="20">
        <v>5122</v>
      </c>
      <c r="H284" s="91" t="s">
        <v>232</v>
      </c>
      <c r="I284" s="101"/>
      <c r="J284" s="101"/>
      <c r="K284" s="94">
        <v>1950</v>
      </c>
      <c r="L284" s="95"/>
      <c r="M284" s="51"/>
    </row>
    <row r="285" spans="1:15" s="4" customFormat="1" ht="15" customHeight="1" x14ac:dyDescent="0.2">
      <c r="D285" s="7"/>
      <c r="E285" s="7"/>
      <c r="F285" s="7"/>
      <c r="G285" s="96"/>
      <c r="H285" s="97"/>
      <c r="I285" s="133"/>
      <c r="J285" s="133"/>
      <c r="K285" s="98"/>
      <c r="L285" s="95"/>
      <c r="M285" s="99"/>
    </row>
    <row r="286" spans="1:15" s="4" customFormat="1" ht="14.25" customHeight="1" x14ac:dyDescent="0.2">
      <c r="D286" s="7"/>
      <c r="E286" s="7"/>
      <c r="F286" s="7"/>
      <c r="G286" s="96"/>
      <c r="H286" s="97"/>
      <c r="I286" s="133"/>
      <c r="J286" s="133"/>
      <c r="K286" s="98"/>
      <c r="L286" s="95"/>
      <c r="M286" s="99"/>
    </row>
    <row r="287" spans="1:15" s="52" customFormat="1" ht="14.25" customHeight="1" x14ac:dyDescent="0.2">
      <c r="A287" s="4"/>
      <c r="B287" s="4"/>
      <c r="C287" s="36"/>
      <c r="D287" s="42"/>
      <c r="E287" s="42"/>
      <c r="F287" s="42"/>
      <c r="G287" s="20">
        <v>5123</v>
      </c>
      <c r="H287" s="91" t="s">
        <v>233</v>
      </c>
      <c r="I287" s="101"/>
      <c r="J287" s="101"/>
      <c r="K287" s="94">
        <v>0</v>
      </c>
      <c r="L287" s="95"/>
      <c r="M287" s="51"/>
    </row>
    <row r="288" spans="1:15" s="52" customFormat="1" ht="14.25" customHeight="1" x14ac:dyDescent="0.2">
      <c r="A288" s="4"/>
      <c r="B288" s="4"/>
      <c r="C288" s="36"/>
      <c r="D288" s="42"/>
      <c r="E288" s="42"/>
      <c r="F288" s="42"/>
      <c r="G288" s="20">
        <v>5124</v>
      </c>
      <c r="H288" s="91" t="s">
        <v>234</v>
      </c>
      <c r="I288" s="101"/>
      <c r="J288" s="101"/>
      <c r="K288" s="94">
        <v>501.99</v>
      </c>
      <c r="L288" s="95"/>
      <c r="M288" s="51"/>
    </row>
    <row r="289" spans="1:13" s="52" customFormat="1" ht="14.25" customHeight="1" x14ac:dyDescent="0.2">
      <c r="A289" s="4"/>
      <c r="B289" s="4"/>
      <c r="C289" s="36"/>
      <c r="D289" s="42"/>
      <c r="E289" s="42"/>
      <c r="F289" s="42"/>
      <c r="G289" s="20">
        <v>5125</v>
      </c>
      <c r="H289" s="91" t="s">
        <v>235</v>
      </c>
      <c r="I289" s="101"/>
      <c r="J289" s="101"/>
      <c r="K289" s="94">
        <v>0</v>
      </c>
      <c r="L289" s="95"/>
      <c r="M289" s="51"/>
    </row>
    <row r="290" spans="1:13" s="52" customFormat="1" ht="14.25" customHeight="1" x14ac:dyDescent="0.2">
      <c r="A290" s="4"/>
      <c r="B290" s="4"/>
      <c r="C290" s="36"/>
      <c r="D290" s="42"/>
      <c r="E290" s="42"/>
      <c r="F290" s="42"/>
      <c r="G290" s="20">
        <v>5126</v>
      </c>
      <c r="H290" s="91" t="s">
        <v>236</v>
      </c>
      <c r="I290" s="101"/>
      <c r="J290" s="101"/>
      <c r="K290" s="94">
        <v>408787.32</v>
      </c>
      <c r="L290" s="95"/>
      <c r="M290" s="51"/>
    </row>
    <row r="291" spans="1:13" ht="14.25" customHeight="1" x14ac:dyDescent="0.2">
      <c r="C291" s="10"/>
      <c r="D291" s="42"/>
      <c r="E291" s="42"/>
      <c r="F291" s="42"/>
      <c r="G291" s="20">
        <v>5127</v>
      </c>
      <c r="H291" s="91" t="s">
        <v>237</v>
      </c>
      <c r="I291" s="101"/>
      <c r="J291" s="101"/>
      <c r="K291" s="94">
        <v>0</v>
      </c>
      <c r="L291" s="95"/>
    </row>
    <row r="292" spans="1:13" s="52" customFormat="1" ht="14.25" customHeight="1" x14ac:dyDescent="0.2">
      <c r="A292" s="4"/>
      <c r="B292" s="4"/>
      <c r="C292" s="36"/>
      <c r="D292" s="42"/>
      <c r="E292" s="42"/>
      <c r="F292" s="42"/>
      <c r="G292" s="20">
        <v>5128</v>
      </c>
      <c r="H292" s="91" t="s">
        <v>238</v>
      </c>
      <c r="I292" s="101"/>
      <c r="J292" s="101"/>
      <c r="K292" s="134">
        <v>0</v>
      </c>
      <c r="L292" s="135"/>
      <c r="M292" s="51"/>
    </row>
    <row r="293" spans="1:13" s="52" customFormat="1" ht="14.25" customHeight="1" x14ac:dyDescent="0.2">
      <c r="A293" s="4"/>
      <c r="B293" s="4"/>
      <c r="C293" s="36"/>
      <c r="D293" s="42"/>
      <c r="E293" s="42"/>
      <c r="F293" s="42"/>
      <c r="G293" s="20">
        <v>5129</v>
      </c>
      <c r="H293" s="91" t="s">
        <v>239</v>
      </c>
      <c r="I293" s="101"/>
      <c r="J293" s="101"/>
      <c r="K293" s="94">
        <v>2987.75</v>
      </c>
      <c r="L293" s="95"/>
      <c r="M293" s="51"/>
    </row>
    <row r="294" spans="1:13" s="52" customFormat="1" ht="14.25" customHeight="1" x14ac:dyDescent="0.2">
      <c r="A294" s="4"/>
      <c r="B294" s="4"/>
      <c r="C294" s="36"/>
      <c r="D294" s="42"/>
      <c r="E294" s="42"/>
      <c r="F294" s="42"/>
      <c r="G294" s="20">
        <v>5130</v>
      </c>
      <c r="H294" s="91" t="s">
        <v>240</v>
      </c>
      <c r="I294" s="101"/>
      <c r="J294" s="101"/>
      <c r="K294" s="94">
        <f>SUM(K295:K303)</f>
        <v>826209.25</v>
      </c>
      <c r="L294" s="95"/>
      <c r="M294" s="51"/>
    </row>
    <row r="295" spans="1:13" s="52" customFormat="1" ht="14.25" customHeight="1" x14ac:dyDescent="0.2">
      <c r="A295" s="4"/>
      <c r="B295" s="4"/>
      <c r="C295" s="36"/>
      <c r="D295" s="42"/>
      <c r="E295" s="42"/>
      <c r="F295" s="42"/>
      <c r="G295" s="20">
        <v>5131</v>
      </c>
      <c r="H295" s="91" t="s">
        <v>241</v>
      </c>
      <c r="I295" s="101"/>
      <c r="J295" s="101"/>
      <c r="K295" s="94">
        <v>248887.97</v>
      </c>
      <c r="L295" s="95"/>
      <c r="M295" s="51"/>
    </row>
    <row r="296" spans="1:13" s="52" customFormat="1" ht="14.25" customHeight="1" x14ac:dyDescent="0.2">
      <c r="A296" s="4"/>
      <c r="B296" s="4"/>
      <c r="C296" s="36"/>
      <c r="D296" s="42"/>
      <c r="E296" s="42"/>
      <c r="F296" s="42"/>
      <c r="G296" s="20">
        <v>5132</v>
      </c>
      <c r="H296" s="91" t="s">
        <v>242</v>
      </c>
      <c r="I296" s="101"/>
      <c r="J296" s="101"/>
      <c r="K296" s="94">
        <v>56687.98</v>
      </c>
      <c r="L296" s="95"/>
      <c r="M296" s="51"/>
    </row>
    <row r="297" spans="1:13" s="52" customFormat="1" ht="14.25" customHeight="1" x14ac:dyDescent="0.2">
      <c r="A297" s="4"/>
      <c r="B297" s="4"/>
      <c r="C297" s="36"/>
      <c r="D297" s="42"/>
      <c r="E297" s="42"/>
      <c r="F297" s="42"/>
      <c r="G297" s="20">
        <v>5133</v>
      </c>
      <c r="H297" s="91" t="s">
        <v>243</v>
      </c>
      <c r="I297" s="101"/>
      <c r="J297" s="101"/>
      <c r="K297" s="94">
        <v>91462.5</v>
      </c>
      <c r="L297" s="95"/>
      <c r="M297" s="51"/>
    </row>
    <row r="298" spans="1:13" s="52" customFormat="1" ht="14.25" customHeight="1" x14ac:dyDescent="0.2">
      <c r="A298" s="4"/>
      <c r="B298" s="4"/>
      <c r="C298" s="36"/>
      <c r="D298" s="42"/>
      <c r="E298" s="42"/>
      <c r="F298" s="42"/>
      <c r="G298" s="20">
        <v>5134</v>
      </c>
      <c r="H298" s="91" t="s">
        <v>244</v>
      </c>
      <c r="I298" s="101"/>
      <c r="J298" s="101"/>
      <c r="K298" s="94">
        <v>4027.67</v>
      </c>
      <c r="L298" s="95"/>
      <c r="M298" s="51"/>
    </row>
    <row r="299" spans="1:13" s="52" customFormat="1" ht="14.25" customHeight="1" x14ac:dyDescent="0.2">
      <c r="A299" s="4"/>
      <c r="B299" s="4"/>
      <c r="C299" s="36"/>
      <c r="D299" s="42"/>
      <c r="E299" s="42"/>
      <c r="F299" s="42"/>
      <c r="G299" s="20">
        <v>5135</v>
      </c>
      <c r="H299" s="91" t="s">
        <v>245</v>
      </c>
      <c r="I299" s="101"/>
      <c r="J299" s="101"/>
      <c r="K299" s="94">
        <v>160646.85999999999</v>
      </c>
      <c r="L299" s="95"/>
    </row>
    <row r="300" spans="1:13" s="52" customFormat="1" ht="14.25" customHeight="1" x14ac:dyDescent="0.2">
      <c r="A300" s="4"/>
      <c r="B300" s="4"/>
      <c r="C300" s="36"/>
      <c r="D300" s="42"/>
      <c r="E300" s="42"/>
      <c r="F300" s="42"/>
      <c r="G300" s="20">
        <v>5136</v>
      </c>
      <c r="H300" s="91" t="s">
        <v>246</v>
      </c>
      <c r="I300" s="101"/>
      <c r="J300" s="101"/>
      <c r="K300" s="94">
        <v>0</v>
      </c>
      <c r="L300" s="95"/>
    </row>
    <row r="301" spans="1:13" s="52" customFormat="1" ht="14.25" customHeight="1" x14ac:dyDescent="0.2">
      <c r="A301" s="4"/>
      <c r="B301" s="4"/>
      <c r="C301" s="36"/>
      <c r="D301" s="42"/>
      <c r="E301" s="42"/>
      <c r="F301" s="42"/>
      <c r="G301" s="20">
        <v>5137</v>
      </c>
      <c r="H301" s="91" t="s">
        <v>247</v>
      </c>
      <c r="I301" s="101"/>
      <c r="J301" s="101"/>
      <c r="K301" s="94">
        <v>2081</v>
      </c>
      <c r="L301" s="95"/>
    </row>
    <row r="302" spans="1:13" s="52" customFormat="1" ht="14.25" customHeight="1" x14ac:dyDescent="0.2">
      <c r="A302" s="4"/>
      <c r="B302" s="4"/>
      <c r="C302" s="36"/>
      <c r="D302" s="42"/>
      <c r="E302" s="42"/>
      <c r="F302" s="42"/>
      <c r="G302" s="20">
        <v>5138</v>
      </c>
      <c r="H302" s="91" t="s">
        <v>248</v>
      </c>
      <c r="I302" s="101"/>
      <c r="J302" s="101"/>
      <c r="K302" s="94">
        <v>0</v>
      </c>
      <c r="L302" s="95"/>
    </row>
    <row r="303" spans="1:13" s="52" customFormat="1" ht="14.25" customHeight="1" x14ac:dyDescent="0.2">
      <c r="A303" s="4"/>
      <c r="B303" s="4"/>
      <c r="C303" s="36"/>
      <c r="D303" s="42"/>
      <c r="E303" s="42"/>
      <c r="F303" s="42"/>
      <c r="G303" s="20">
        <v>5139</v>
      </c>
      <c r="H303" s="91" t="s">
        <v>249</v>
      </c>
      <c r="I303" s="101"/>
      <c r="J303" s="101"/>
      <c r="K303" s="94">
        <v>262415.27</v>
      </c>
      <c r="L303" s="95"/>
    </row>
    <row r="304" spans="1:13" s="52" customFormat="1" ht="14.25" customHeight="1" x14ac:dyDescent="0.2">
      <c r="A304" s="4"/>
      <c r="B304" s="4"/>
      <c r="C304" s="36"/>
      <c r="D304" s="42"/>
      <c r="E304" s="42"/>
      <c r="F304" s="42"/>
      <c r="G304" s="59">
        <v>5200</v>
      </c>
      <c r="H304" s="86" t="s">
        <v>250</v>
      </c>
      <c r="I304" s="122"/>
      <c r="J304" s="122"/>
      <c r="K304" s="92">
        <f>K305+K308+K311+K314+K319+K323+K326+K331+K337</f>
        <v>47849.63</v>
      </c>
      <c r="L304" s="93"/>
      <c r="M304" s="136">
        <v>47849.63</v>
      </c>
    </row>
    <row r="305" spans="1:13" s="52" customFormat="1" ht="14.25" customHeight="1" x14ac:dyDescent="0.2">
      <c r="A305" s="4"/>
      <c r="B305" s="4"/>
      <c r="C305" s="36"/>
      <c r="D305" s="42"/>
      <c r="E305" s="42"/>
      <c r="F305" s="42"/>
      <c r="G305" s="20">
        <v>5210</v>
      </c>
      <c r="H305" s="91" t="s">
        <v>251</v>
      </c>
      <c r="I305" s="101"/>
      <c r="J305" s="101"/>
      <c r="K305" s="94">
        <f>SUM(K306:K307)</f>
        <v>0</v>
      </c>
      <c r="L305" s="95"/>
    </row>
    <row r="306" spans="1:13" s="52" customFormat="1" ht="14.25" customHeight="1" x14ac:dyDescent="0.2">
      <c r="A306" s="4"/>
      <c r="B306" s="4"/>
      <c r="C306" s="36"/>
      <c r="D306" s="42"/>
      <c r="E306" s="42"/>
      <c r="F306" s="42"/>
      <c r="G306" s="20">
        <v>5211</v>
      </c>
      <c r="H306" s="91" t="s">
        <v>252</v>
      </c>
      <c r="I306" s="101"/>
      <c r="J306" s="101"/>
      <c r="K306" s="94">
        <v>0</v>
      </c>
      <c r="L306" s="95"/>
    </row>
    <row r="307" spans="1:13" s="52" customFormat="1" ht="14.25" customHeight="1" x14ac:dyDescent="0.2">
      <c r="A307" s="4"/>
      <c r="B307" s="4"/>
      <c r="C307" s="36"/>
      <c r="D307" s="42"/>
      <c r="E307" s="42"/>
      <c r="F307" s="42"/>
      <c r="G307" s="20">
        <v>5212</v>
      </c>
      <c r="H307" s="91" t="s">
        <v>253</v>
      </c>
      <c r="I307" s="101"/>
      <c r="J307" s="101"/>
      <c r="K307" s="94">
        <v>0</v>
      </c>
      <c r="L307" s="95"/>
    </row>
    <row r="308" spans="1:13" s="52" customFormat="1" ht="14.25" customHeight="1" x14ac:dyDescent="0.2">
      <c r="A308" s="4"/>
      <c r="B308" s="4"/>
      <c r="C308" s="36"/>
      <c r="D308" s="42"/>
      <c r="E308" s="42"/>
      <c r="F308" s="42"/>
      <c r="G308" s="20">
        <v>5220</v>
      </c>
      <c r="H308" s="91" t="s">
        <v>254</v>
      </c>
      <c r="I308" s="101"/>
      <c r="J308" s="101"/>
      <c r="K308" s="94">
        <f>SUM(K309:K310)</f>
        <v>0</v>
      </c>
      <c r="L308" s="95"/>
    </row>
    <row r="309" spans="1:13" s="52" customFormat="1" ht="14.25" customHeight="1" x14ac:dyDescent="0.2">
      <c r="A309" s="4"/>
      <c r="B309" s="4"/>
      <c r="C309" s="36"/>
      <c r="D309" s="42"/>
      <c r="E309" s="42"/>
      <c r="F309" s="42"/>
      <c r="G309" s="20">
        <v>5221</v>
      </c>
      <c r="H309" s="91" t="s">
        <v>255</v>
      </c>
      <c r="I309" s="101"/>
      <c r="J309" s="101"/>
      <c r="K309" s="94">
        <v>0</v>
      </c>
      <c r="L309" s="95"/>
    </row>
    <row r="310" spans="1:13" s="52" customFormat="1" ht="14.25" customHeight="1" x14ac:dyDescent="0.2">
      <c r="A310" s="4"/>
      <c r="B310" s="4"/>
      <c r="C310" s="36"/>
      <c r="D310" s="42"/>
      <c r="E310" s="42"/>
      <c r="F310" s="42"/>
      <c r="G310" s="20">
        <v>5222</v>
      </c>
      <c r="H310" s="91" t="s">
        <v>256</v>
      </c>
      <c r="I310" s="101"/>
      <c r="J310" s="101"/>
      <c r="K310" s="94">
        <v>0</v>
      </c>
      <c r="L310" s="95"/>
    </row>
    <row r="311" spans="1:13" s="52" customFormat="1" ht="14.25" customHeight="1" x14ac:dyDescent="0.2">
      <c r="A311" s="4"/>
      <c r="B311" s="4"/>
      <c r="C311" s="36"/>
      <c r="D311" s="42"/>
      <c r="E311" s="42"/>
      <c r="F311" s="42"/>
      <c r="G311" s="20">
        <v>5230</v>
      </c>
      <c r="H311" s="91" t="s">
        <v>196</v>
      </c>
      <c r="I311" s="101"/>
      <c r="J311" s="101"/>
      <c r="K311" s="94">
        <f>SUM(K312:K313)</f>
        <v>0</v>
      </c>
      <c r="L311" s="95"/>
    </row>
    <row r="312" spans="1:13" s="52" customFormat="1" ht="14.25" customHeight="1" x14ac:dyDescent="0.2">
      <c r="A312" s="4"/>
      <c r="B312" s="4"/>
      <c r="C312" s="36"/>
      <c r="D312" s="42"/>
      <c r="E312" s="42"/>
      <c r="F312" s="42"/>
      <c r="G312" s="20">
        <v>5231</v>
      </c>
      <c r="H312" s="91" t="s">
        <v>257</v>
      </c>
      <c r="I312" s="101"/>
      <c r="J312" s="101"/>
      <c r="K312" s="94">
        <v>0</v>
      </c>
      <c r="L312" s="95"/>
    </row>
    <row r="313" spans="1:13" s="52" customFormat="1" ht="14.25" customHeight="1" x14ac:dyDescent="0.2">
      <c r="A313" s="4"/>
      <c r="B313" s="4"/>
      <c r="C313" s="36"/>
      <c r="D313" s="42"/>
      <c r="E313" s="42"/>
      <c r="F313" s="42"/>
      <c r="G313" s="20">
        <v>5232</v>
      </c>
      <c r="H313" s="91" t="s">
        <v>258</v>
      </c>
      <c r="I313" s="101"/>
      <c r="J313" s="101"/>
      <c r="K313" s="94">
        <v>0</v>
      </c>
      <c r="L313" s="95"/>
      <c r="M313" s="51"/>
    </row>
    <row r="314" spans="1:13" s="52" customFormat="1" ht="14.25" customHeight="1" x14ac:dyDescent="0.2">
      <c r="A314" s="4"/>
      <c r="B314" s="4"/>
      <c r="C314" s="36"/>
      <c r="D314" s="42"/>
      <c r="E314" s="42"/>
      <c r="F314" s="42"/>
      <c r="G314" s="20">
        <v>5240</v>
      </c>
      <c r="H314" s="91" t="s">
        <v>259</v>
      </c>
      <c r="I314" s="101"/>
      <c r="J314" s="101"/>
      <c r="K314" s="94">
        <f>SUM(K315:K318)</f>
        <v>0</v>
      </c>
      <c r="L314" s="95"/>
      <c r="M314" s="51"/>
    </row>
    <row r="315" spans="1:13" s="52" customFormat="1" ht="14.25" customHeight="1" x14ac:dyDescent="0.2">
      <c r="A315" s="4"/>
      <c r="B315" s="4"/>
      <c r="C315" s="36"/>
      <c r="D315" s="42"/>
      <c r="E315" s="42"/>
      <c r="F315" s="42"/>
      <c r="G315" s="20">
        <v>5241</v>
      </c>
      <c r="H315" s="91" t="s">
        <v>260</v>
      </c>
      <c r="I315" s="101"/>
      <c r="J315" s="101"/>
      <c r="K315" s="94">
        <v>0</v>
      </c>
      <c r="L315" s="95"/>
      <c r="M315" s="51"/>
    </row>
    <row r="316" spans="1:13" s="52" customFormat="1" ht="14.25" customHeight="1" x14ac:dyDescent="0.2">
      <c r="A316" s="4"/>
      <c r="B316" s="4"/>
      <c r="C316" s="36"/>
      <c r="D316" s="42"/>
      <c r="E316" s="42"/>
      <c r="F316" s="42"/>
      <c r="G316" s="20">
        <v>5242</v>
      </c>
      <c r="H316" s="91" t="s">
        <v>261</v>
      </c>
      <c r="I316" s="101"/>
      <c r="J316" s="101"/>
      <c r="K316" s="94">
        <v>0</v>
      </c>
      <c r="L316" s="95"/>
      <c r="M316" s="51"/>
    </row>
    <row r="317" spans="1:13" s="52" customFormat="1" ht="14.25" customHeight="1" x14ac:dyDescent="0.2">
      <c r="A317" s="4"/>
      <c r="B317" s="4"/>
      <c r="C317" s="36"/>
      <c r="D317" s="42"/>
      <c r="E317" s="42"/>
      <c r="F317" s="42"/>
      <c r="G317" s="20">
        <v>5243</v>
      </c>
      <c r="H317" s="91" t="s">
        <v>262</v>
      </c>
      <c r="I317" s="101"/>
      <c r="J317" s="101"/>
      <c r="K317" s="94">
        <v>0</v>
      </c>
      <c r="L317" s="95"/>
      <c r="M317" s="51"/>
    </row>
    <row r="318" spans="1:13" s="52" customFormat="1" ht="14.25" customHeight="1" x14ac:dyDescent="0.2">
      <c r="A318" s="4"/>
      <c r="B318" s="4"/>
      <c r="C318" s="36"/>
      <c r="D318" s="42"/>
      <c r="E318" s="42"/>
      <c r="F318" s="42"/>
      <c r="G318" s="20">
        <v>5244</v>
      </c>
      <c r="H318" s="91" t="s">
        <v>263</v>
      </c>
      <c r="I318" s="101"/>
      <c r="J318" s="101"/>
      <c r="K318" s="94">
        <v>0</v>
      </c>
      <c r="L318" s="95"/>
      <c r="M318" s="51"/>
    </row>
    <row r="319" spans="1:13" s="52" customFormat="1" ht="14.25" customHeight="1" x14ac:dyDescent="0.2">
      <c r="A319" s="4"/>
      <c r="B319" s="4"/>
      <c r="C319" s="36"/>
      <c r="D319" s="42"/>
      <c r="E319" s="42"/>
      <c r="F319" s="42"/>
      <c r="G319" s="20">
        <v>5250</v>
      </c>
      <c r="H319" s="91" t="s">
        <v>197</v>
      </c>
      <c r="I319" s="101"/>
      <c r="J319" s="101"/>
      <c r="K319" s="94">
        <f>SUM(K320:K322)</f>
        <v>47849.63</v>
      </c>
      <c r="L319" s="95"/>
      <c r="M319" s="136"/>
    </row>
    <row r="320" spans="1:13" s="52" customFormat="1" ht="14.25" customHeight="1" x14ac:dyDescent="0.2">
      <c r="A320" s="4"/>
      <c r="B320" s="4"/>
      <c r="C320" s="36"/>
      <c r="D320" s="42"/>
      <c r="E320" s="42"/>
      <c r="F320" s="42"/>
      <c r="G320" s="20">
        <v>5251</v>
      </c>
      <c r="H320" s="91" t="s">
        <v>264</v>
      </c>
      <c r="I320" s="101"/>
      <c r="J320" s="101"/>
      <c r="K320" s="94">
        <v>0</v>
      </c>
      <c r="L320" s="95"/>
      <c r="M320" s="51"/>
    </row>
    <row r="321" spans="1:13" s="52" customFormat="1" ht="14.25" customHeight="1" x14ac:dyDescent="0.2">
      <c r="A321" s="4"/>
      <c r="B321" s="4"/>
      <c r="C321" s="36"/>
      <c r="D321" s="42"/>
      <c r="E321" s="42"/>
      <c r="F321" s="42"/>
      <c r="G321" s="20">
        <v>5252</v>
      </c>
      <c r="H321" s="91" t="s">
        <v>265</v>
      </c>
      <c r="I321" s="101"/>
      <c r="J321" s="101"/>
      <c r="K321" s="94">
        <v>47849.63</v>
      </c>
      <c r="L321" s="95"/>
      <c r="M321" s="136"/>
    </row>
    <row r="322" spans="1:13" s="52" customFormat="1" ht="14.25" customHeight="1" x14ac:dyDescent="0.2">
      <c r="A322" s="4"/>
      <c r="B322" s="4"/>
      <c r="C322" s="36"/>
      <c r="D322" s="42"/>
      <c r="E322" s="42"/>
      <c r="F322" s="42"/>
      <c r="G322" s="20">
        <v>5259</v>
      </c>
      <c r="H322" s="91" t="s">
        <v>266</v>
      </c>
      <c r="I322" s="101"/>
      <c r="J322" s="101"/>
      <c r="K322" s="94">
        <v>0</v>
      </c>
      <c r="L322" s="95"/>
      <c r="M322" s="51"/>
    </row>
    <row r="323" spans="1:13" s="52" customFormat="1" ht="14.25" customHeight="1" x14ac:dyDescent="0.2">
      <c r="A323" s="4"/>
      <c r="B323" s="4"/>
      <c r="C323" s="36"/>
      <c r="D323" s="42"/>
      <c r="E323" s="42"/>
      <c r="F323" s="42"/>
      <c r="G323" s="20">
        <v>5260</v>
      </c>
      <c r="H323" s="91" t="s">
        <v>267</v>
      </c>
      <c r="I323" s="101"/>
      <c r="J323" s="101"/>
      <c r="K323" s="94">
        <f>SUM(K324:K325)</f>
        <v>0</v>
      </c>
      <c r="L323" s="95"/>
      <c r="M323" s="51"/>
    </row>
    <row r="324" spans="1:13" s="52" customFormat="1" ht="14.25" customHeight="1" x14ac:dyDescent="0.2">
      <c r="A324" s="4"/>
      <c r="B324" s="4"/>
      <c r="C324" s="36"/>
      <c r="D324" s="42"/>
      <c r="E324" s="42"/>
      <c r="F324" s="42"/>
      <c r="G324" s="20">
        <v>5261</v>
      </c>
      <c r="H324" s="91" t="s">
        <v>268</v>
      </c>
      <c r="I324" s="101"/>
      <c r="J324" s="101"/>
      <c r="K324" s="94">
        <v>0</v>
      </c>
      <c r="L324" s="95"/>
      <c r="M324" s="51"/>
    </row>
    <row r="325" spans="1:13" s="52" customFormat="1" ht="14.25" customHeight="1" x14ac:dyDescent="0.2">
      <c r="A325" s="4"/>
      <c r="B325" s="4"/>
      <c r="C325" s="36"/>
      <c r="D325" s="42"/>
      <c r="E325" s="42"/>
      <c r="F325" s="42"/>
      <c r="G325" s="20">
        <v>5262</v>
      </c>
      <c r="H325" s="91" t="s">
        <v>269</v>
      </c>
      <c r="I325" s="101"/>
      <c r="J325" s="101"/>
      <c r="K325" s="94">
        <v>0</v>
      </c>
      <c r="L325" s="95"/>
      <c r="M325" s="51"/>
    </row>
    <row r="326" spans="1:13" s="52" customFormat="1" ht="14.25" customHeight="1" x14ac:dyDescent="0.2">
      <c r="A326" s="4"/>
      <c r="B326" s="4"/>
      <c r="C326" s="36"/>
      <c r="D326" s="42"/>
      <c r="E326" s="42"/>
      <c r="F326" s="42"/>
      <c r="G326" s="20">
        <v>5270</v>
      </c>
      <c r="H326" s="91" t="s">
        <v>270</v>
      </c>
      <c r="I326" s="101"/>
      <c r="J326" s="101"/>
      <c r="K326" s="94">
        <f>SUM(K327)</f>
        <v>0</v>
      </c>
      <c r="L326" s="95"/>
      <c r="M326" s="51"/>
    </row>
    <row r="327" spans="1:13" s="52" customFormat="1" ht="14.25" customHeight="1" x14ac:dyDescent="0.2">
      <c r="A327" s="4"/>
      <c r="B327" s="4"/>
      <c r="C327" s="36"/>
      <c r="D327" s="42"/>
      <c r="E327" s="42"/>
      <c r="F327" s="42"/>
      <c r="G327" s="20">
        <v>5271</v>
      </c>
      <c r="H327" s="91" t="s">
        <v>271</v>
      </c>
      <c r="I327" s="101"/>
      <c r="J327" s="101"/>
      <c r="K327" s="94">
        <v>0</v>
      </c>
      <c r="L327" s="95"/>
      <c r="M327" s="51"/>
    </row>
    <row r="328" spans="1:13" s="52" customFormat="1" ht="14.25" customHeight="1" x14ac:dyDescent="0.2">
      <c r="A328" s="4"/>
      <c r="B328" s="4"/>
      <c r="C328" s="51"/>
      <c r="D328" s="51"/>
      <c r="E328" s="51"/>
      <c r="F328" s="51"/>
      <c r="G328" s="51"/>
      <c r="H328" s="51"/>
      <c r="I328" s="51"/>
      <c r="J328" s="51"/>
      <c r="K328" s="51"/>
      <c r="L328" s="95"/>
      <c r="M328" s="51"/>
    </row>
    <row r="329" spans="1:13" s="52" customFormat="1" ht="14.25" customHeight="1" x14ac:dyDescent="0.2">
      <c r="A329" s="4"/>
      <c r="B329" s="4"/>
      <c r="C329" s="51"/>
      <c r="D329" s="51"/>
      <c r="E329" s="51"/>
      <c r="F329" s="51"/>
      <c r="G329" s="51"/>
      <c r="H329" s="51"/>
      <c r="I329" s="51"/>
      <c r="J329" s="51"/>
      <c r="K329" s="51"/>
      <c r="L329" s="95"/>
      <c r="M329" s="51"/>
    </row>
    <row r="330" spans="1:13" s="52" customFormat="1" ht="14.25" customHeight="1" x14ac:dyDescent="0.2">
      <c r="A330" s="4"/>
      <c r="B330" s="4"/>
      <c r="C330" s="51"/>
      <c r="D330" s="51"/>
      <c r="E330" s="51"/>
      <c r="F330" s="51"/>
      <c r="G330" s="51"/>
      <c r="H330" s="51"/>
      <c r="I330" s="51"/>
      <c r="J330" s="51"/>
      <c r="K330" s="51"/>
      <c r="L330" s="95"/>
      <c r="M330" s="51"/>
    </row>
    <row r="331" spans="1:13" s="52" customFormat="1" ht="14.25" customHeight="1" x14ac:dyDescent="0.2">
      <c r="A331" s="4"/>
      <c r="B331" s="4"/>
      <c r="C331" s="4"/>
      <c r="D331" s="42"/>
      <c r="E331" s="42"/>
      <c r="F331" s="42"/>
      <c r="G331" s="20">
        <v>5280</v>
      </c>
      <c r="H331" s="91" t="s">
        <v>272</v>
      </c>
      <c r="I331" s="101"/>
      <c r="J331" s="101"/>
      <c r="K331" s="94">
        <f>SUM(K332:K336)</f>
        <v>0</v>
      </c>
      <c r="L331" s="95"/>
      <c r="M331" s="51"/>
    </row>
    <row r="332" spans="1:13" s="52" customFormat="1" ht="14.25" customHeight="1" x14ac:dyDescent="0.2">
      <c r="A332" s="4"/>
      <c r="B332" s="4"/>
      <c r="C332" s="4"/>
      <c r="D332" s="42"/>
      <c r="E332" s="42"/>
      <c r="F332" s="42"/>
      <c r="G332" s="20">
        <v>5281</v>
      </c>
      <c r="H332" s="91" t="s">
        <v>273</v>
      </c>
      <c r="I332" s="101"/>
      <c r="J332" s="101"/>
      <c r="K332" s="94">
        <v>0</v>
      </c>
      <c r="L332" s="95"/>
      <c r="M332" s="51"/>
    </row>
    <row r="333" spans="1:13" s="52" customFormat="1" ht="14.25" customHeight="1" x14ac:dyDescent="0.2">
      <c r="A333" s="4"/>
      <c r="B333" s="4"/>
      <c r="C333" s="4"/>
      <c r="D333" s="42"/>
      <c r="E333" s="42"/>
      <c r="F333" s="42"/>
      <c r="G333" s="20">
        <v>5282</v>
      </c>
      <c r="H333" s="91" t="s">
        <v>274</v>
      </c>
      <c r="I333" s="101"/>
      <c r="J333" s="101"/>
      <c r="K333" s="94">
        <v>0</v>
      </c>
      <c r="L333" s="95"/>
      <c r="M333" s="51"/>
    </row>
    <row r="334" spans="1:13" s="52" customFormat="1" ht="14.25" customHeight="1" x14ac:dyDescent="0.2">
      <c r="A334" s="4"/>
      <c r="B334" s="4"/>
      <c r="C334" s="4"/>
      <c r="D334" s="42"/>
      <c r="E334" s="42"/>
      <c r="F334" s="42"/>
      <c r="G334" s="20">
        <v>5283</v>
      </c>
      <c r="H334" s="91" t="s">
        <v>275</v>
      </c>
      <c r="I334" s="101"/>
      <c r="J334" s="101"/>
      <c r="K334" s="94">
        <v>0</v>
      </c>
      <c r="L334" s="95"/>
      <c r="M334" s="51"/>
    </row>
    <row r="335" spans="1:13" s="52" customFormat="1" ht="14.25" customHeight="1" x14ac:dyDescent="0.2">
      <c r="A335" s="4"/>
      <c r="B335" s="4"/>
      <c r="C335" s="4"/>
      <c r="D335" s="42"/>
      <c r="E335" s="42"/>
      <c r="F335" s="42"/>
      <c r="G335" s="20">
        <v>5284</v>
      </c>
      <c r="H335" s="91" t="s">
        <v>276</v>
      </c>
      <c r="I335" s="101" t="s">
        <v>277</v>
      </c>
      <c r="J335" s="101"/>
      <c r="K335" s="94">
        <v>0</v>
      </c>
      <c r="L335" s="95"/>
      <c r="M335" s="51"/>
    </row>
    <row r="336" spans="1:13" s="52" customFormat="1" ht="14.25" customHeight="1" x14ac:dyDescent="0.2">
      <c r="A336" s="4"/>
      <c r="B336" s="4"/>
      <c r="C336" s="4"/>
      <c r="D336" s="42"/>
      <c r="E336" s="42"/>
      <c r="F336" s="42"/>
      <c r="G336" s="20">
        <v>5285</v>
      </c>
      <c r="H336" s="91" t="s">
        <v>278</v>
      </c>
      <c r="I336" s="101"/>
      <c r="J336" s="101"/>
      <c r="K336" s="94">
        <v>0</v>
      </c>
      <c r="L336" s="95"/>
      <c r="M336" s="51"/>
    </row>
    <row r="337" spans="1:13" s="52" customFormat="1" ht="14.25" customHeight="1" x14ac:dyDescent="0.2">
      <c r="A337" s="4"/>
      <c r="B337" s="4"/>
      <c r="C337" s="4"/>
      <c r="D337" s="42"/>
      <c r="E337" s="42"/>
      <c r="F337" s="42"/>
      <c r="G337" s="20">
        <v>5290</v>
      </c>
      <c r="H337" s="91" t="s">
        <v>279</v>
      </c>
      <c r="I337" s="101"/>
      <c r="J337" s="101"/>
      <c r="K337" s="94">
        <f>SUM(K338:K339)</f>
        <v>0</v>
      </c>
      <c r="L337" s="95"/>
      <c r="M337" s="51"/>
    </row>
    <row r="338" spans="1:13" s="52" customFormat="1" ht="14.25" customHeight="1" x14ac:dyDescent="0.2">
      <c r="A338" s="4"/>
      <c r="B338" s="4"/>
      <c r="C338" s="4"/>
      <c r="D338" s="42"/>
      <c r="E338" s="42"/>
      <c r="F338" s="42"/>
      <c r="G338" s="20">
        <v>5291</v>
      </c>
      <c r="H338" s="91" t="s">
        <v>280</v>
      </c>
      <c r="I338" s="101"/>
      <c r="J338" s="101"/>
      <c r="K338" s="94">
        <v>0</v>
      </c>
      <c r="L338" s="95"/>
      <c r="M338" s="51"/>
    </row>
    <row r="339" spans="1:13" s="52" customFormat="1" ht="14.25" customHeight="1" x14ac:dyDescent="0.2">
      <c r="A339" s="4"/>
      <c r="B339" s="4"/>
      <c r="C339" s="4"/>
      <c r="D339" s="42"/>
      <c r="E339" s="42"/>
      <c r="F339" s="42"/>
      <c r="G339" s="20">
        <v>5292</v>
      </c>
      <c r="H339" s="91" t="s">
        <v>281</v>
      </c>
      <c r="I339" s="101"/>
      <c r="J339" s="101"/>
      <c r="K339" s="94">
        <v>0</v>
      </c>
      <c r="L339" s="95"/>
      <c r="M339" s="51"/>
    </row>
    <row r="340" spans="1:13" s="52" customFormat="1" ht="14.25" customHeight="1" x14ac:dyDescent="0.2">
      <c r="A340" s="4"/>
      <c r="B340" s="4"/>
      <c r="C340" s="4"/>
      <c r="D340" s="42"/>
      <c r="E340" s="42"/>
      <c r="F340" s="42"/>
      <c r="G340" s="59">
        <v>5300</v>
      </c>
      <c r="H340" s="86" t="s">
        <v>282</v>
      </c>
      <c r="I340" s="122"/>
      <c r="J340" s="122"/>
      <c r="K340" s="92">
        <f>K341+K344+K347</f>
        <v>0</v>
      </c>
      <c r="L340" s="93"/>
      <c r="M340" s="51"/>
    </row>
    <row r="341" spans="1:13" s="52" customFormat="1" ht="14.25" customHeight="1" x14ac:dyDescent="0.2">
      <c r="A341" s="4"/>
      <c r="B341" s="4"/>
      <c r="C341" s="4"/>
      <c r="D341" s="42"/>
      <c r="E341" s="42"/>
      <c r="F341" s="42"/>
      <c r="G341" s="20">
        <v>5310</v>
      </c>
      <c r="H341" s="91" t="s">
        <v>189</v>
      </c>
      <c r="I341" s="101"/>
      <c r="J341" s="101"/>
      <c r="K341" s="94">
        <f>K342+K343</f>
        <v>0</v>
      </c>
      <c r="L341" s="95"/>
      <c r="M341" s="51"/>
    </row>
    <row r="342" spans="1:13" s="52" customFormat="1" ht="14.25" customHeight="1" x14ac:dyDescent="0.2">
      <c r="A342" s="4"/>
      <c r="B342" s="4"/>
      <c r="C342" s="4"/>
      <c r="D342" s="42"/>
      <c r="E342" s="42"/>
      <c r="F342" s="42"/>
      <c r="G342" s="20">
        <v>5311</v>
      </c>
      <c r="H342" s="91" t="s">
        <v>283</v>
      </c>
      <c r="I342" s="101"/>
      <c r="J342" s="101"/>
      <c r="K342" s="94">
        <v>0</v>
      </c>
      <c r="L342" s="95"/>
      <c r="M342" s="51"/>
    </row>
    <row r="343" spans="1:13" s="52" customFormat="1" ht="14.25" customHeight="1" x14ac:dyDescent="0.2">
      <c r="A343" s="4"/>
      <c r="B343" s="4"/>
      <c r="C343" s="4"/>
      <c r="D343" s="42"/>
      <c r="E343" s="42"/>
      <c r="F343" s="42"/>
      <c r="G343" s="20">
        <v>5312</v>
      </c>
      <c r="H343" s="91" t="s">
        <v>284</v>
      </c>
      <c r="I343" s="101"/>
      <c r="J343" s="101"/>
      <c r="K343" s="94">
        <v>0</v>
      </c>
      <c r="L343" s="95"/>
      <c r="M343" s="51"/>
    </row>
    <row r="344" spans="1:13" s="52" customFormat="1" ht="14.25" customHeight="1" x14ac:dyDescent="0.2">
      <c r="A344" s="4"/>
      <c r="B344" s="4"/>
      <c r="C344" s="4"/>
      <c r="D344" s="42"/>
      <c r="E344" s="42"/>
      <c r="F344" s="42"/>
      <c r="G344" s="20">
        <v>5320</v>
      </c>
      <c r="H344" s="91" t="s">
        <v>190</v>
      </c>
      <c r="I344" s="101"/>
      <c r="J344" s="101"/>
      <c r="K344" s="94">
        <f>SUM(K345:K346)</f>
        <v>0</v>
      </c>
      <c r="L344" s="95"/>
      <c r="M344" s="51"/>
    </row>
    <row r="345" spans="1:13" s="52" customFormat="1" ht="14.25" customHeight="1" x14ac:dyDescent="0.2">
      <c r="A345" s="4"/>
      <c r="B345" s="4"/>
      <c r="C345" s="4"/>
      <c r="D345" s="42"/>
      <c r="E345" s="42"/>
      <c r="F345" s="42"/>
      <c r="G345" s="20">
        <v>5321</v>
      </c>
      <c r="H345" s="91" t="s">
        <v>285</v>
      </c>
      <c r="I345" s="101"/>
      <c r="J345" s="101"/>
      <c r="K345" s="94">
        <v>0</v>
      </c>
      <c r="L345" s="95"/>
      <c r="M345" s="51"/>
    </row>
    <row r="346" spans="1:13" s="52" customFormat="1" ht="14.25" customHeight="1" x14ac:dyDescent="0.2">
      <c r="A346" s="4"/>
      <c r="B346" s="4"/>
      <c r="C346" s="4"/>
      <c r="D346" s="42"/>
      <c r="E346" s="42"/>
      <c r="F346" s="42"/>
      <c r="G346" s="20">
        <v>5322</v>
      </c>
      <c r="H346" s="91" t="s">
        <v>286</v>
      </c>
      <c r="I346" s="101"/>
      <c r="J346" s="101"/>
      <c r="K346" s="94">
        <v>0</v>
      </c>
      <c r="L346" s="95"/>
      <c r="M346" s="51"/>
    </row>
    <row r="347" spans="1:13" s="52" customFormat="1" ht="14.25" customHeight="1" x14ac:dyDescent="0.2">
      <c r="A347" s="4"/>
      <c r="B347" s="4"/>
      <c r="C347" s="4"/>
      <c r="D347" s="42"/>
      <c r="E347" s="42"/>
      <c r="F347" s="42"/>
      <c r="G347" s="20">
        <v>5330</v>
      </c>
      <c r="H347" s="91" t="s">
        <v>191</v>
      </c>
      <c r="I347" s="101"/>
      <c r="J347" s="101"/>
      <c r="K347" s="94">
        <f>SUM(K348:K349)</f>
        <v>0</v>
      </c>
      <c r="L347" s="95"/>
      <c r="M347" s="51"/>
    </row>
    <row r="348" spans="1:13" s="52" customFormat="1" ht="14.25" customHeight="1" x14ac:dyDescent="0.2">
      <c r="A348" s="4"/>
      <c r="B348" s="4"/>
      <c r="C348" s="4"/>
      <c r="D348" s="42"/>
      <c r="E348" s="42"/>
      <c r="F348" s="42"/>
      <c r="G348" s="20">
        <v>5331</v>
      </c>
      <c r="H348" s="91" t="s">
        <v>287</v>
      </c>
      <c r="I348" s="101"/>
      <c r="J348" s="101"/>
      <c r="K348" s="94">
        <v>0</v>
      </c>
      <c r="L348" s="95"/>
      <c r="M348" s="51"/>
    </row>
    <row r="349" spans="1:13" s="52" customFormat="1" ht="14.25" customHeight="1" x14ac:dyDescent="0.2">
      <c r="A349" s="4"/>
      <c r="B349" s="4"/>
      <c r="C349" s="4"/>
      <c r="D349" s="42"/>
      <c r="E349" s="42"/>
      <c r="F349" s="42"/>
      <c r="G349" s="20">
        <v>5332</v>
      </c>
      <c r="H349" s="91" t="s">
        <v>288</v>
      </c>
      <c r="I349" s="101"/>
      <c r="J349" s="101"/>
      <c r="K349" s="94">
        <v>0</v>
      </c>
      <c r="L349" s="95"/>
      <c r="M349" s="51"/>
    </row>
    <row r="350" spans="1:13" s="52" customFormat="1" ht="14.25" customHeight="1" x14ac:dyDescent="0.2">
      <c r="A350" s="4"/>
      <c r="B350" s="4"/>
      <c r="C350" s="4"/>
      <c r="D350" s="42"/>
      <c r="E350" s="42"/>
      <c r="F350" s="42"/>
      <c r="G350" s="59">
        <v>5400</v>
      </c>
      <c r="H350" s="86" t="s">
        <v>289</v>
      </c>
      <c r="I350" s="122"/>
      <c r="J350" s="122"/>
      <c r="K350" s="92">
        <f>K351+K354+K357+K360+K362</f>
        <v>0</v>
      </c>
      <c r="L350" s="93"/>
      <c r="M350" s="51"/>
    </row>
    <row r="351" spans="1:13" s="52" customFormat="1" ht="14.25" customHeight="1" x14ac:dyDescent="0.2">
      <c r="A351" s="4"/>
      <c r="B351" s="4"/>
      <c r="C351" s="4"/>
      <c r="D351" s="42"/>
      <c r="E351" s="42"/>
      <c r="F351" s="42"/>
      <c r="G351" s="20">
        <v>5410</v>
      </c>
      <c r="H351" s="91" t="s">
        <v>290</v>
      </c>
      <c r="I351" s="101"/>
      <c r="J351" s="101"/>
      <c r="K351" s="94">
        <f>SUM(K352:K353)</f>
        <v>0</v>
      </c>
      <c r="L351" s="95"/>
      <c r="M351" s="51"/>
    </row>
    <row r="352" spans="1:13" s="52" customFormat="1" ht="14.25" customHeight="1" x14ac:dyDescent="0.2">
      <c r="A352" s="4"/>
      <c r="B352" s="4"/>
      <c r="C352" s="4"/>
      <c r="D352" s="42"/>
      <c r="E352" s="42"/>
      <c r="F352" s="42"/>
      <c r="G352" s="20">
        <v>5411</v>
      </c>
      <c r="H352" s="91" t="s">
        <v>291</v>
      </c>
      <c r="I352" s="101"/>
      <c r="J352" s="101"/>
      <c r="K352" s="94">
        <v>0</v>
      </c>
      <c r="L352" s="95"/>
      <c r="M352" s="51"/>
    </row>
    <row r="353" spans="1:13" s="52" customFormat="1" ht="14.25" customHeight="1" x14ac:dyDescent="0.2">
      <c r="A353" s="4"/>
      <c r="B353" s="4"/>
      <c r="C353" s="4"/>
      <c r="D353" s="42"/>
      <c r="E353" s="42"/>
      <c r="F353" s="42"/>
      <c r="G353" s="20">
        <v>5412</v>
      </c>
      <c r="H353" s="91" t="s">
        <v>292</v>
      </c>
      <c r="I353" s="101"/>
      <c r="J353" s="101"/>
      <c r="K353" s="94">
        <v>0</v>
      </c>
      <c r="L353" s="95"/>
      <c r="M353" s="51"/>
    </row>
    <row r="354" spans="1:13" s="52" customFormat="1" ht="14.25" customHeight="1" x14ac:dyDescent="0.2">
      <c r="A354" s="4"/>
      <c r="B354" s="4"/>
      <c r="C354" s="4"/>
      <c r="D354" s="42"/>
      <c r="E354" s="42"/>
      <c r="F354" s="42"/>
      <c r="G354" s="20">
        <v>5420</v>
      </c>
      <c r="H354" s="91" t="s">
        <v>293</v>
      </c>
      <c r="I354" s="101"/>
      <c r="J354" s="101"/>
      <c r="K354" s="94">
        <f>SUM(K355:K356)</f>
        <v>0</v>
      </c>
      <c r="L354" s="95"/>
      <c r="M354" s="51"/>
    </row>
    <row r="355" spans="1:13" s="52" customFormat="1" ht="14.25" customHeight="1" x14ac:dyDescent="0.2">
      <c r="A355" s="4"/>
      <c r="B355" s="4"/>
      <c r="C355" s="4"/>
      <c r="D355" s="42"/>
      <c r="E355" s="42"/>
      <c r="F355" s="42"/>
      <c r="G355" s="20">
        <v>5421</v>
      </c>
      <c r="H355" s="91" t="s">
        <v>294</v>
      </c>
      <c r="I355" s="101"/>
      <c r="J355" s="101"/>
      <c r="K355" s="94">
        <v>0</v>
      </c>
      <c r="L355" s="95"/>
      <c r="M355" s="51"/>
    </row>
    <row r="356" spans="1:13" s="52" customFormat="1" ht="14.25" customHeight="1" x14ac:dyDescent="0.2">
      <c r="A356" s="4"/>
      <c r="B356" s="4"/>
      <c r="C356" s="4"/>
      <c r="D356" s="42"/>
      <c r="E356" s="42"/>
      <c r="F356" s="42"/>
      <c r="G356" s="20">
        <v>5422</v>
      </c>
      <c r="H356" s="91" t="s">
        <v>295</v>
      </c>
      <c r="I356" s="101"/>
      <c r="J356" s="101"/>
      <c r="K356" s="94">
        <v>0</v>
      </c>
      <c r="L356" s="95"/>
      <c r="M356" s="51"/>
    </row>
    <row r="357" spans="1:13" s="52" customFormat="1" ht="14.25" customHeight="1" x14ac:dyDescent="0.2">
      <c r="A357" s="4"/>
      <c r="B357" s="4"/>
      <c r="C357" s="4"/>
      <c r="D357" s="42"/>
      <c r="E357" s="42"/>
      <c r="F357" s="42"/>
      <c r="G357" s="20">
        <v>5430</v>
      </c>
      <c r="H357" s="91" t="s">
        <v>296</v>
      </c>
      <c r="I357" s="101"/>
      <c r="J357" s="101"/>
      <c r="K357" s="94">
        <f>SUM(K358:K359)</f>
        <v>0</v>
      </c>
      <c r="L357" s="95"/>
      <c r="M357" s="51"/>
    </row>
    <row r="358" spans="1:13" s="52" customFormat="1" ht="14.25" customHeight="1" x14ac:dyDescent="0.2">
      <c r="A358" s="4"/>
      <c r="B358" s="4"/>
      <c r="C358" s="4"/>
      <c r="D358" s="42"/>
      <c r="E358" s="42"/>
      <c r="F358" s="42"/>
      <c r="G358" s="20">
        <v>5431</v>
      </c>
      <c r="H358" s="91" t="s">
        <v>297</v>
      </c>
      <c r="I358" s="101"/>
      <c r="J358" s="101"/>
      <c r="K358" s="94">
        <v>0</v>
      </c>
      <c r="L358" s="95"/>
      <c r="M358" s="51"/>
    </row>
    <row r="359" spans="1:13" s="52" customFormat="1" ht="14.25" customHeight="1" x14ac:dyDescent="0.2">
      <c r="A359" s="4"/>
      <c r="B359" s="4"/>
      <c r="C359" s="4"/>
      <c r="D359" s="42"/>
      <c r="E359" s="42"/>
      <c r="F359" s="42"/>
      <c r="G359" s="20">
        <v>5432</v>
      </c>
      <c r="H359" s="91" t="s">
        <v>298</v>
      </c>
      <c r="I359" s="101"/>
      <c r="J359" s="101"/>
      <c r="K359" s="94">
        <v>0</v>
      </c>
      <c r="L359" s="95"/>
      <c r="M359" s="51"/>
    </row>
    <row r="360" spans="1:13" s="52" customFormat="1" ht="14.25" customHeight="1" x14ac:dyDescent="0.2">
      <c r="A360" s="4"/>
      <c r="B360" s="4"/>
      <c r="C360" s="4"/>
      <c r="D360" s="42"/>
      <c r="E360" s="42"/>
      <c r="F360" s="42"/>
      <c r="G360" s="20">
        <v>5440</v>
      </c>
      <c r="H360" s="91" t="s">
        <v>299</v>
      </c>
      <c r="I360" s="101"/>
      <c r="J360" s="101"/>
      <c r="K360" s="94">
        <f>SUM(K361)</f>
        <v>0</v>
      </c>
      <c r="L360" s="95"/>
      <c r="M360" s="51"/>
    </row>
    <row r="361" spans="1:13" s="52" customFormat="1" ht="14.25" customHeight="1" x14ac:dyDescent="0.2">
      <c r="A361" s="4"/>
      <c r="B361" s="4"/>
      <c r="C361" s="4"/>
      <c r="D361" s="42"/>
      <c r="E361" s="42"/>
      <c r="F361" s="42"/>
      <c r="G361" s="20">
        <v>5441</v>
      </c>
      <c r="H361" s="91" t="s">
        <v>299</v>
      </c>
      <c r="I361" s="101"/>
      <c r="J361" s="101"/>
      <c r="K361" s="94">
        <v>0</v>
      </c>
      <c r="L361" s="95"/>
      <c r="M361" s="51"/>
    </row>
    <row r="362" spans="1:13" s="52" customFormat="1" ht="14.25" customHeight="1" x14ac:dyDescent="0.2">
      <c r="A362" s="4"/>
      <c r="B362" s="4"/>
      <c r="C362" s="4"/>
      <c r="D362" s="42"/>
      <c r="E362" s="42"/>
      <c r="F362" s="42"/>
      <c r="G362" s="20">
        <v>5450</v>
      </c>
      <c r="H362" s="91" t="s">
        <v>300</v>
      </c>
      <c r="I362" s="101"/>
      <c r="J362" s="101"/>
      <c r="K362" s="94">
        <f>SUM(K363:K364)</f>
        <v>0</v>
      </c>
      <c r="L362" s="95"/>
      <c r="M362" s="51"/>
    </row>
    <row r="363" spans="1:13" s="52" customFormat="1" ht="14.25" customHeight="1" x14ac:dyDescent="0.2">
      <c r="A363" s="4"/>
      <c r="B363" s="4"/>
      <c r="C363" s="4"/>
      <c r="D363" s="42"/>
      <c r="E363" s="42"/>
      <c r="F363" s="42"/>
      <c r="G363" s="20">
        <v>5451</v>
      </c>
      <c r="H363" s="91" t="s">
        <v>301</v>
      </c>
      <c r="I363" s="101"/>
      <c r="J363" s="101"/>
      <c r="K363" s="94">
        <v>0</v>
      </c>
      <c r="L363" s="95"/>
      <c r="M363" s="51"/>
    </row>
    <row r="364" spans="1:13" s="52" customFormat="1" ht="14.25" customHeight="1" x14ac:dyDescent="0.2">
      <c r="A364" s="4"/>
      <c r="B364" s="4"/>
      <c r="C364" s="4"/>
      <c r="D364" s="42"/>
      <c r="E364" s="42"/>
      <c r="F364" s="42"/>
      <c r="G364" s="20">
        <v>5452</v>
      </c>
      <c r="H364" s="91" t="s">
        <v>302</v>
      </c>
      <c r="I364" s="101"/>
      <c r="J364" s="101"/>
      <c r="K364" s="94">
        <v>0</v>
      </c>
      <c r="L364" s="95"/>
      <c r="M364" s="51"/>
    </row>
    <row r="365" spans="1:13" s="4" customFormat="1" ht="14.25" customHeight="1" x14ac:dyDescent="0.2">
      <c r="D365" s="7"/>
      <c r="E365" s="7"/>
      <c r="F365" s="7"/>
      <c r="G365" s="96"/>
      <c r="H365" s="97"/>
      <c r="I365" s="133"/>
      <c r="J365" s="133"/>
      <c r="K365" s="98"/>
      <c r="L365" s="95"/>
      <c r="M365" s="99"/>
    </row>
    <row r="366" spans="1:13" s="4" customFormat="1" ht="14.25" customHeight="1" x14ac:dyDescent="0.2">
      <c r="D366" s="7"/>
      <c r="E366" s="7"/>
      <c r="F366" s="7"/>
      <c r="G366" s="96"/>
      <c r="H366" s="97"/>
      <c r="I366" s="133"/>
      <c r="J366" s="133"/>
      <c r="K366" s="98"/>
      <c r="L366" s="95"/>
      <c r="M366" s="99"/>
    </row>
    <row r="367" spans="1:13" s="52" customFormat="1" ht="14.25" customHeight="1" x14ac:dyDescent="0.2">
      <c r="A367" s="4"/>
      <c r="B367" s="4"/>
      <c r="C367" s="36"/>
      <c r="D367" s="42"/>
      <c r="E367" s="42"/>
      <c r="F367" s="42"/>
      <c r="G367" s="59">
        <v>5500</v>
      </c>
      <c r="H367" s="86" t="s">
        <v>303</v>
      </c>
      <c r="I367" s="122"/>
      <c r="J367" s="122"/>
      <c r="K367" s="137">
        <f>K368+K377+K380+K386+K388+K390</f>
        <v>-1.62</v>
      </c>
      <c r="L367" s="138"/>
      <c r="M367" s="139">
        <v>-1.62</v>
      </c>
    </row>
    <row r="368" spans="1:13" s="52" customFormat="1" ht="14.25" customHeight="1" x14ac:dyDescent="0.2">
      <c r="A368" s="4"/>
      <c r="B368" s="4"/>
      <c r="C368" s="36"/>
      <c r="D368" s="42"/>
      <c r="E368" s="42"/>
      <c r="F368" s="42"/>
      <c r="G368" s="20">
        <v>5510</v>
      </c>
      <c r="H368" s="91" t="s">
        <v>304</v>
      </c>
      <c r="I368" s="101"/>
      <c r="J368" s="101"/>
      <c r="K368" s="94">
        <f>SUM(K369:K376)</f>
        <v>0</v>
      </c>
      <c r="L368" s="95"/>
      <c r="M368" s="51"/>
    </row>
    <row r="369" spans="1:13" s="52" customFormat="1" ht="14.25" customHeight="1" x14ac:dyDescent="0.2">
      <c r="A369" s="4"/>
      <c r="B369" s="4"/>
      <c r="C369" s="36"/>
      <c r="D369" s="42"/>
      <c r="E369" s="42"/>
      <c r="F369" s="42"/>
      <c r="G369" s="20">
        <v>5511</v>
      </c>
      <c r="H369" s="91" t="s">
        <v>305</v>
      </c>
      <c r="I369" s="101"/>
      <c r="J369" s="101"/>
      <c r="K369" s="94">
        <v>0</v>
      </c>
      <c r="L369" s="95"/>
      <c r="M369" s="51"/>
    </row>
    <row r="370" spans="1:13" s="52" customFormat="1" ht="14.25" customHeight="1" x14ac:dyDescent="0.2">
      <c r="A370" s="4"/>
      <c r="B370" s="4"/>
      <c r="C370" s="36"/>
      <c r="D370" s="42"/>
      <c r="E370" s="42"/>
      <c r="F370" s="42"/>
      <c r="G370" s="20">
        <v>5512</v>
      </c>
      <c r="H370" s="91" t="s">
        <v>306</v>
      </c>
      <c r="I370" s="101"/>
      <c r="J370" s="101"/>
      <c r="K370" s="94">
        <v>0</v>
      </c>
      <c r="L370" s="95"/>
      <c r="M370" s="51"/>
    </row>
    <row r="371" spans="1:13" s="52" customFormat="1" ht="14.25" customHeight="1" x14ac:dyDescent="0.2">
      <c r="A371" s="4"/>
      <c r="B371" s="4"/>
      <c r="C371" s="36"/>
      <c r="D371" s="42"/>
      <c r="E371" s="42"/>
      <c r="F371" s="42"/>
      <c r="G371" s="20">
        <v>5513</v>
      </c>
      <c r="H371" s="91" t="s">
        <v>307</v>
      </c>
      <c r="I371" s="101"/>
      <c r="J371" s="101"/>
      <c r="K371" s="94">
        <v>0</v>
      </c>
      <c r="L371" s="95"/>
      <c r="M371" s="51"/>
    </row>
    <row r="372" spans="1:13" s="52" customFormat="1" ht="14.25" customHeight="1" x14ac:dyDescent="0.2">
      <c r="A372" s="4"/>
      <c r="B372" s="4"/>
      <c r="C372" s="36"/>
      <c r="D372" s="42"/>
      <c r="E372" s="42"/>
      <c r="F372" s="42"/>
      <c r="G372" s="20">
        <v>5514</v>
      </c>
      <c r="H372" s="91" t="s">
        <v>308</v>
      </c>
      <c r="I372" s="101"/>
      <c r="J372" s="101"/>
      <c r="K372" s="94">
        <v>0</v>
      </c>
      <c r="L372" s="95"/>
      <c r="M372" s="51"/>
    </row>
    <row r="373" spans="1:13" s="52" customFormat="1" ht="14.25" customHeight="1" x14ac:dyDescent="0.2">
      <c r="A373" s="4"/>
      <c r="B373" s="4"/>
      <c r="C373" s="36"/>
      <c r="D373" s="42"/>
      <c r="E373" s="42"/>
      <c r="F373" s="42"/>
      <c r="G373" s="20">
        <v>5515</v>
      </c>
      <c r="H373" s="91" t="s">
        <v>309</v>
      </c>
      <c r="I373" s="101"/>
      <c r="J373" s="101"/>
      <c r="K373" s="94">
        <v>0</v>
      </c>
      <c r="L373" s="95"/>
      <c r="M373" s="51"/>
    </row>
    <row r="374" spans="1:13" s="52" customFormat="1" ht="14.25" customHeight="1" x14ac:dyDescent="0.2">
      <c r="A374" s="4"/>
      <c r="B374" s="4"/>
      <c r="C374" s="36"/>
      <c r="D374" s="42"/>
      <c r="E374" s="42"/>
      <c r="F374" s="42"/>
      <c r="G374" s="20">
        <v>5516</v>
      </c>
      <c r="H374" s="91" t="s">
        <v>310</v>
      </c>
      <c r="I374" s="101"/>
      <c r="J374" s="101"/>
      <c r="K374" s="94">
        <v>0</v>
      </c>
      <c r="L374" s="95"/>
      <c r="M374" s="51"/>
    </row>
    <row r="375" spans="1:13" s="52" customFormat="1" ht="14.25" customHeight="1" x14ac:dyDescent="0.2">
      <c r="A375" s="4"/>
      <c r="B375" s="4"/>
      <c r="C375" s="36"/>
      <c r="D375" s="42"/>
      <c r="E375" s="42"/>
      <c r="F375" s="42"/>
      <c r="G375" s="20">
        <v>5517</v>
      </c>
      <c r="H375" s="91" t="s">
        <v>311</v>
      </c>
      <c r="I375" s="101"/>
      <c r="J375" s="101"/>
      <c r="K375" s="94">
        <v>0</v>
      </c>
      <c r="L375" s="95"/>
      <c r="M375" s="51"/>
    </row>
    <row r="376" spans="1:13" s="52" customFormat="1" ht="14.25" customHeight="1" x14ac:dyDescent="0.2">
      <c r="A376" s="4"/>
      <c r="B376" s="4"/>
      <c r="C376" s="36"/>
      <c r="D376" s="42"/>
      <c r="E376" s="42"/>
      <c r="F376" s="42"/>
      <c r="G376" s="20">
        <v>5518</v>
      </c>
      <c r="H376" s="91" t="s">
        <v>312</v>
      </c>
      <c r="I376" s="101"/>
      <c r="J376" s="101"/>
      <c r="K376" s="94">
        <v>0</v>
      </c>
      <c r="L376" s="95"/>
      <c r="M376" s="51"/>
    </row>
    <row r="377" spans="1:13" s="52" customFormat="1" ht="14.25" customHeight="1" x14ac:dyDescent="0.2">
      <c r="A377" s="4"/>
      <c r="B377" s="4"/>
      <c r="C377" s="36"/>
      <c r="D377" s="42"/>
      <c r="E377" s="42"/>
      <c r="F377" s="42"/>
      <c r="G377" s="20">
        <v>5520</v>
      </c>
      <c r="H377" s="91" t="s">
        <v>313</v>
      </c>
      <c r="I377" s="101"/>
      <c r="J377" s="101"/>
      <c r="K377" s="94">
        <f>SUM(K378:K379)</f>
        <v>0</v>
      </c>
      <c r="L377" s="95"/>
      <c r="M377" s="51"/>
    </row>
    <row r="378" spans="1:13" s="52" customFormat="1" ht="14.25" customHeight="1" x14ac:dyDescent="0.2">
      <c r="A378" s="4"/>
      <c r="B378" s="4"/>
      <c r="C378" s="36"/>
      <c r="D378" s="42"/>
      <c r="E378" s="42"/>
      <c r="F378" s="42"/>
      <c r="G378" s="20">
        <v>5521</v>
      </c>
      <c r="H378" s="91" t="s">
        <v>314</v>
      </c>
      <c r="I378" s="101"/>
      <c r="J378" s="101"/>
      <c r="K378" s="94">
        <v>0</v>
      </c>
      <c r="L378" s="95"/>
      <c r="M378" s="51"/>
    </row>
    <row r="379" spans="1:13" s="52" customFormat="1" ht="14.25" customHeight="1" x14ac:dyDescent="0.2">
      <c r="A379" s="4"/>
      <c r="B379" s="4"/>
      <c r="C379" s="36"/>
      <c r="D379" s="42"/>
      <c r="E379" s="42"/>
      <c r="F379" s="42"/>
      <c r="G379" s="20">
        <v>5522</v>
      </c>
      <c r="H379" s="91" t="s">
        <v>315</v>
      </c>
      <c r="I379" s="101"/>
      <c r="J379" s="101"/>
      <c r="K379" s="94">
        <v>0</v>
      </c>
      <c r="L379" s="95"/>
      <c r="M379" s="51"/>
    </row>
    <row r="380" spans="1:13" s="52" customFormat="1" ht="14.25" customHeight="1" x14ac:dyDescent="0.2">
      <c r="A380" s="4"/>
      <c r="B380" s="4"/>
      <c r="C380" s="36"/>
      <c r="D380" s="42"/>
      <c r="E380" s="42"/>
      <c r="F380" s="42"/>
      <c r="G380" s="20">
        <v>5530</v>
      </c>
      <c r="H380" s="91" t="s">
        <v>316</v>
      </c>
      <c r="I380" s="101"/>
      <c r="J380" s="101"/>
      <c r="K380" s="94">
        <f>SUM(K381:K385)</f>
        <v>0</v>
      </c>
      <c r="L380" s="95"/>
      <c r="M380" s="51"/>
    </row>
    <row r="381" spans="1:13" s="52" customFormat="1" ht="14.25" customHeight="1" x14ac:dyDescent="0.2">
      <c r="A381" s="4"/>
      <c r="B381" s="4"/>
      <c r="C381" s="36"/>
      <c r="D381" s="42"/>
      <c r="E381" s="42"/>
      <c r="F381" s="42"/>
      <c r="G381" s="20">
        <v>5531</v>
      </c>
      <c r="H381" s="91" t="s">
        <v>317</v>
      </c>
      <c r="I381" s="101"/>
      <c r="J381" s="101"/>
      <c r="K381" s="94">
        <v>0</v>
      </c>
      <c r="L381" s="95"/>
      <c r="M381" s="51"/>
    </row>
    <row r="382" spans="1:13" s="52" customFormat="1" ht="14.25" customHeight="1" x14ac:dyDescent="0.2">
      <c r="A382" s="4"/>
      <c r="B382" s="4"/>
      <c r="C382" s="36"/>
      <c r="D382" s="42"/>
      <c r="E382" s="42"/>
      <c r="F382" s="42"/>
      <c r="G382" s="20">
        <v>5532</v>
      </c>
      <c r="H382" s="91" t="s">
        <v>318</v>
      </c>
      <c r="I382" s="101"/>
      <c r="J382" s="101"/>
      <c r="K382" s="94">
        <v>0</v>
      </c>
      <c r="L382" s="95"/>
      <c r="M382" s="51"/>
    </row>
    <row r="383" spans="1:13" s="52" customFormat="1" ht="14.25" customHeight="1" x14ac:dyDescent="0.2">
      <c r="A383" s="4"/>
      <c r="B383" s="4"/>
      <c r="C383" s="36"/>
      <c r="D383" s="42"/>
      <c r="E383" s="42"/>
      <c r="F383" s="42"/>
      <c r="G383" s="20">
        <v>5533</v>
      </c>
      <c r="H383" s="91" t="s">
        <v>319</v>
      </c>
      <c r="I383" s="101"/>
      <c r="J383" s="101"/>
      <c r="K383" s="94">
        <v>0</v>
      </c>
      <c r="L383" s="95"/>
      <c r="M383" s="51"/>
    </row>
    <row r="384" spans="1:13" s="52" customFormat="1" ht="14.25" customHeight="1" x14ac:dyDescent="0.2">
      <c r="A384" s="4"/>
      <c r="B384" s="4"/>
      <c r="C384" s="36"/>
      <c r="D384" s="42"/>
      <c r="E384" s="42"/>
      <c r="F384" s="42"/>
      <c r="G384" s="20">
        <v>5534</v>
      </c>
      <c r="H384" s="91" t="s">
        <v>320</v>
      </c>
      <c r="I384" s="101"/>
      <c r="J384" s="101"/>
      <c r="K384" s="94">
        <v>0</v>
      </c>
      <c r="L384" s="95"/>
      <c r="M384" s="51"/>
    </row>
    <row r="385" spans="1:13" s="52" customFormat="1" ht="14.25" customHeight="1" x14ac:dyDescent="0.2">
      <c r="A385" s="4"/>
      <c r="B385" s="4"/>
      <c r="C385" s="36"/>
      <c r="D385" s="42"/>
      <c r="E385" s="42"/>
      <c r="F385" s="42"/>
      <c r="G385" s="20">
        <v>5535</v>
      </c>
      <c r="H385" s="91" t="s">
        <v>321</v>
      </c>
      <c r="I385" s="101"/>
      <c r="J385" s="101"/>
      <c r="K385" s="94">
        <v>0</v>
      </c>
      <c r="L385" s="95"/>
      <c r="M385" s="51"/>
    </row>
    <row r="386" spans="1:13" s="52" customFormat="1" ht="14.25" customHeight="1" x14ac:dyDescent="0.2">
      <c r="A386" s="4"/>
      <c r="B386" s="4"/>
      <c r="C386" s="36"/>
      <c r="D386" s="42"/>
      <c r="E386" s="42"/>
      <c r="F386" s="42"/>
      <c r="G386" s="20">
        <v>5540</v>
      </c>
      <c r="H386" s="91" t="s">
        <v>322</v>
      </c>
      <c r="I386" s="101"/>
      <c r="J386" s="101"/>
      <c r="K386" s="94">
        <f>SUM(K387)</f>
        <v>0</v>
      </c>
      <c r="L386" s="95"/>
      <c r="M386" s="51"/>
    </row>
    <row r="387" spans="1:13" s="52" customFormat="1" ht="14.25" customHeight="1" x14ac:dyDescent="0.2">
      <c r="A387" s="4"/>
      <c r="B387" s="4"/>
      <c r="C387" s="36"/>
      <c r="D387" s="42"/>
      <c r="E387" s="42"/>
      <c r="F387" s="42"/>
      <c r="G387" s="20">
        <v>5541</v>
      </c>
      <c r="H387" s="91" t="s">
        <v>322</v>
      </c>
      <c r="I387" s="101"/>
      <c r="J387" s="101"/>
      <c r="K387" s="94">
        <v>0</v>
      </c>
      <c r="L387" s="95"/>
      <c r="M387" s="51"/>
    </row>
    <row r="388" spans="1:13" s="52" customFormat="1" ht="14.25" customHeight="1" x14ac:dyDescent="0.2">
      <c r="A388" s="4"/>
      <c r="B388" s="4"/>
      <c r="C388" s="36"/>
      <c r="D388" s="42"/>
      <c r="E388" s="42"/>
      <c r="F388" s="42"/>
      <c r="G388" s="20">
        <v>5550</v>
      </c>
      <c r="H388" s="91" t="s">
        <v>323</v>
      </c>
      <c r="I388" s="101"/>
      <c r="J388" s="101"/>
      <c r="K388" s="94">
        <f>K389</f>
        <v>0</v>
      </c>
      <c r="L388" s="95"/>
      <c r="M388" s="51"/>
    </row>
    <row r="389" spans="1:13" s="52" customFormat="1" ht="14.25" customHeight="1" x14ac:dyDescent="0.2">
      <c r="A389" s="4"/>
      <c r="B389" s="4"/>
      <c r="C389" s="36"/>
      <c r="D389" s="42"/>
      <c r="E389" s="42"/>
      <c r="F389" s="42"/>
      <c r="G389" s="20">
        <v>5551</v>
      </c>
      <c r="H389" s="91" t="s">
        <v>323</v>
      </c>
      <c r="I389" s="101"/>
      <c r="J389" s="101"/>
      <c r="K389" s="94">
        <v>0</v>
      </c>
      <c r="L389" s="95"/>
      <c r="M389" s="51"/>
    </row>
    <row r="390" spans="1:13" s="52" customFormat="1" ht="14.25" customHeight="1" x14ac:dyDescent="0.2">
      <c r="A390" s="4"/>
      <c r="B390" s="4"/>
      <c r="C390" s="36"/>
      <c r="D390" s="42"/>
      <c r="E390" s="42"/>
      <c r="F390" s="42"/>
      <c r="G390" s="20">
        <v>5590</v>
      </c>
      <c r="H390" s="91" t="s">
        <v>324</v>
      </c>
      <c r="I390" s="101"/>
      <c r="J390" s="101"/>
      <c r="K390" s="140">
        <f>SUM(K391:K399)</f>
        <v>-1.62</v>
      </c>
      <c r="L390" s="141"/>
      <c r="M390" s="139">
        <v>-1.62</v>
      </c>
    </row>
    <row r="391" spans="1:13" s="52" customFormat="1" ht="14.25" customHeight="1" x14ac:dyDescent="0.2">
      <c r="A391" s="4"/>
      <c r="B391" s="4"/>
      <c r="C391" s="36"/>
      <c r="D391" s="42"/>
      <c r="E391" s="42"/>
      <c r="F391" s="42"/>
      <c r="G391" s="20">
        <v>5591</v>
      </c>
      <c r="H391" s="91" t="s">
        <v>325</v>
      </c>
      <c r="I391" s="101"/>
      <c r="J391" s="101"/>
      <c r="K391" s="94">
        <v>0</v>
      </c>
      <c r="L391" s="95"/>
      <c r="M391" s="51"/>
    </row>
    <row r="392" spans="1:13" s="52" customFormat="1" ht="14.25" customHeight="1" x14ac:dyDescent="0.2">
      <c r="A392" s="4"/>
      <c r="B392" s="4"/>
      <c r="C392" s="36"/>
      <c r="D392" s="42"/>
      <c r="E392" s="42"/>
      <c r="F392" s="42"/>
      <c r="G392" s="20">
        <v>5592</v>
      </c>
      <c r="H392" s="91" t="s">
        <v>326</v>
      </c>
      <c r="I392" s="101"/>
      <c r="J392" s="101"/>
      <c r="K392" s="94">
        <v>0</v>
      </c>
      <c r="L392" s="95"/>
      <c r="M392" s="51"/>
    </row>
    <row r="393" spans="1:13" s="52" customFormat="1" ht="14.25" customHeight="1" x14ac:dyDescent="0.2">
      <c r="A393" s="4"/>
      <c r="B393" s="4"/>
      <c r="C393" s="36"/>
      <c r="D393" s="42"/>
      <c r="E393" s="42"/>
      <c r="F393" s="42"/>
      <c r="G393" s="20">
        <v>5593</v>
      </c>
      <c r="H393" s="91" t="s">
        <v>327</v>
      </c>
      <c r="I393" s="101"/>
      <c r="J393" s="101"/>
      <c r="K393" s="94">
        <v>0</v>
      </c>
      <c r="L393" s="95"/>
      <c r="M393" s="51"/>
    </row>
    <row r="394" spans="1:13" s="52" customFormat="1" ht="14.25" customHeight="1" x14ac:dyDescent="0.2">
      <c r="A394" s="4"/>
      <c r="B394" s="4"/>
      <c r="C394" s="36"/>
      <c r="D394" s="42"/>
      <c r="E394" s="42"/>
      <c r="F394" s="42"/>
      <c r="G394" s="20">
        <v>5594</v>
      </c>
      <c r="H394" s="91" t="s">
        <v>328</v>
      </c>
      <c r="I394" s="101"/>
      <c r="J394" s="101"/>
      <c r="K394" s="94">
        <v>0</v>
      </c>
      <c r="L394" s="95"/>
      <c r="M394" s="51"/>
    </row>
    <row r="395" spans="1:13" s="52" customFormat="1" ht="14.25" customHeight="1" x14ac:dyDescent="0.2">
      <c r="A395" s="4"/>
      <c r="B395" s="4"/>
      <c r="C395" s="36"/>
      <c r="D395" s="42"/>
      <c r="E395" s="42"/>
      <c r="F395" s="42"/>
      <c r="G395" s="20">
        <v>5595</v>
      </c>
      <c r="H395" s="91" t="s">
        <v>329</v>
      </c>
      <c r="I395" s="101"/>
      <c r="J395" s="101"/>
      <c r="K395" s="94">
        <v>0</v>
      </c>
      <c r="L395" s="95"/>
      <c r="M395" s="51"/>
    </row>
    <row r="396" spans="1:13" s="52" customFormat="1" ht="14.25" customHeight="1" x14ac:dyDescent="0.2">
      <c r="A396" s="4"/>
      <c r="B396" s="4"/>
      <c r="C396" s="36"/>
      <c r="D396" s="42"/>
      <c r="E396" s="42"/>
      <c r="F396" s="42"/>
      <c r="G396" s="20">
        <v>5596</v>
      </c>
      <c r="H396" s="91" t="s">
        <v>216</v>
      </c>
      <c r="I396" s="101"/>
      <c r="J396" s="101"/>
      <c r="K396" s="94">
        <v>0</v>
      </c>
      <c r="L396" s="95"/>
      <c r="M396" s="51"/>
    </row>
    <row r="397" spans="1:13" s="52" customFormat="1" ht="14.25" customHeight="1" x14ac:dyDescent="0.2">
      <c r="A397" s="4"/>
      <c r="B397" s="4"/>
      <c r="C397" s="36"/>
      <c r="D397" s="42"/>
      <c r="E397" s="42"/>
      <c r="F397" s="42"/>
      <c r="G397" s="20">
        <v>5597</v>
      </c>
      <c r="H397" s="91" t="s">
        <v>330</v>
      </c>
      <c r="I397" s="101"/>
      <c r="J397" s="101"/>
      <c r="K397" s="94">
        <v>0</v>
      </c>
      <c r="L397" s="95"/>
      <c r="M397" s="51"/>
    </row>
    <row r="398" spans="1:13" s="52" customFormat="1" ht="14.25" customHeight="1" x14ac:dyDescent="0.2">
      <c r="A398" s="4"/>
      <c r="B398" s="4"/>
      <c r="C398" s="36"/>
      <c r="D398" s="42"/>
      <c r="E398" s="42"/>
      <c r="F398" s="42"/>
      <c r="G398" s="20">
        <v>5598</v>
      </c>
      <c r="H398" s="91" t="s">
        <v>331</v>
      </c>
      <c r="I398" s="101"/>
      <c r="J398" s="101"/>
      <c r="K398" s="140">
        <v>0</v>
      </c>
      <c r="L398" s="141"/>
      <c r="M398" s="51"/>
    </row>
    <row r="399" spans="1:13" s="52" customFormat="1" ht="14.25" customHeight="1" x14ac:dyDescent="0.2">
      <c r="A399" s="4"/>
      <c r="B399" s="4"/>
      <c r="C399" s="36"/>
      <c r="D399" s="42"/>
      <c r="E399" s="42"/>
      <c r="F399" s="42"/>
      <c r="G399" s="20">
        <v>5599</v>
      </c>
      <c r="H399" s="91" t="s">
        <v>332</v>
      </c>
      <c r="I399" s="101"/>
      <c r="J399" s="101"/>
      <c r="K399" s="140">
        <v>-1.62</v>
      </c>
      <c r="L399" s="141"/>
      <c r="M399" s="139">
        <v>-1.62</v>
      </c>
    </row>
    <row r="400" spans="1:13" s="52" customFormat="1" ht="14.25" customHeight="1" x14ac:dyDescent="0.2">
      <c r="A400" s="4"/>
      <c r="B400" s="4"/>
      <c r="C400" s="36"/>
      <c r="D400" s="42"/>
      <c r="E400" s="42"/>
      <c r="F400" s="42"/>
      <c r="G400" s="59">
        <v>5600</v>
      </c>
      <c r="H400" s="86" t="s">
        <v>333</v>
      </c>
      <c r="I400" s="122"/>
      <c r="J400" s="122"/>
      <c r="K400" s="92">
        <f>K401</f>
        <v>0</v>
      </c>
      <c r="L400" s="93"/>
      <c r="M400" s="51"/>
    </row>
    <row r="401" spans="1:14" s="52" customFormat="1" ht="14.25" customHeight="1" x14ac:dyDescent="0.2">
      <c r="A401" s="4"/>
      <c r="B401" s="4"/>
      <c r="C401" s="36"/>
      <c r="D401" s="42"/>
      <c r="E401" s="42"/>
      <c r="F401" s="42"/>
      <c r="G401" s="20">
        <v>5610</v>
      </c>
      <c r="H401" s="91" t="s">
        <v>334</v>
      </c>
      <c r="I401" s="101"/>
      <c r="J401" s="101"/>
      <c r="K401" s="94">
        <f>K402</f>
        <v>0</v>
      </c>
      <c r="L401" s="95"/>
      <c r="M401" s="51"/>
    </row>
    <row r="402" spans="1:14" s="52" customFormat="1" ht="14.25" customHeight="1" x14ac:dyDescent="0.2">
      <c r="A402" s="4"/>
      <c r="B402" s="4"/>
      <c r="C402" s="36"/>
      <c r="D402" s="42"/>
      <c r="E402" s="42"/>
      <c r="F402" s="42"/>
      <c r="G402" s="20">
        <v>5611</v>
      </c>
      <c r="H402" s="91" t="s">
        <v>335</v>
      </c>
      <c r="I402" s="101"/>
      <c r="J402" s="101"/>
      <c r="K402" s="94">
        <v>0</v>
      </c>
      <c r="L402" s="95"/>
      <c r="M402" s="51"/>
    </row>
    <row r="403" spans="1:14" s="4" customFormat="1" ht="14.25" customHeight="1" x14ac:dyDescent="0.2">
      <c r="A403" s="7"/>
      <c r="D403" s="7"/>
      <c r="E403" s="7"/>
      <c r="F403" s="7"/>
      <c r="G403" s="3"/>
      <c r="H403" s="15"/>
      <c r="I403" s="15"/>
      <c r="J403" s="15"/>
      <c r="K403" s="81"/>
      <c r="L403" s="81"/>
      <c r="M403" s="142"/>
      <c r="N403" s="143"/>
    </row>
    <row r="404" spans="1:14" ht="14.25" customHeight="1" x14ac:dyDescent="0.2">
      <c r="B404" s="10"/>
      <c r="C404" s="38" t="s">
        <v>336</v>
      </c>
      <c r="D404" s="38"/>
      <c r="E404" s="38"/>
      <c r="F404" s="38"/>
      <c r="G404" s="38"/>
      <c r="H404" s="38"/>
      <c r="I404" s="38"/>
      <c r="J404" s="38"/>
      <c r="K404" s="38"/>
      <c r="L404" s="15"/>
    </row>
    <row r="405" spans="1:14" ht="14.25" customHeight="1" x14ac:dyDescent="0.2">
      <c r="B405" s="144">
        <v>10</v>
      </c>
      <c r="C405" s="10" t="s">
        <v>337</v>
      </c>
      <c r="D405" s="10"/>
      <c r="E405" s="10"/>
      <c r="F405" s="11" t="s">
        <v>338</v>
      </c>
      <c r="G405" s="11"/>
      <c r="H405" s="11"/>
      <c r="I405" s="11"/>
      <c r="J405" s="11"/>
      <c r="K405" s="11"/>
      <c r="L405" s="13"/>
    </row>
    <row r="406" spans="1:14" ht="14.25" customHeight="1" x14ac:dyDescent="0.2">
      <c r="B406" s="10"/>
      <c r="C406" s="10"/>
      <c r="D406" s="42"/>
      <c r="E406" s="42"/>
      <c r="F406" s="42"/>
      <c r="G406" s="17" t="s">
        <v>9</v>
      </c>
      <c r="H406" s="18" t="s">
        <v>10</v>
      </c>
      <c r="I406" s="18"/>
      <c r="J406" s="18"/>
      <c r="K406" s="17" t="s">
        <v>11</v>
      </c>
      <c r="L406" s="19"/>
    </row>
    <row r="407" spans="1:14" ht="14.25" customHeight="1" x14ac:dyDescent="0.2">
      <c r="B407" s="10"/>
      <c r="C407" s="10"/>
      <c r="D407" s="42"/>
      <c r="E407" s="42"/>
      <c r="F407" s="42"/>
      <c r="G407" s="20">
        <v>3110</v>
      </c>
      <c r="H407" s="91" t="s">
        <v>190</v>
      </c>
      <c r="I407" s="101"/>
      <c r="J407" s="101"/>
      <c r="K407" s="94">
        <v>3293960426.4699998</v>
      </c>
      <c r="L407" s="95"/>
    </row>
    <row r="408" spans="1:14" ht="14.25" customHeight="1" x14ac:dyDescent="0.2">
      <c r="B408" s="10"/>
      <c r="C408" s="10"/>
      <c r="D408" s="42"/>
      <c r="E408" s="42"/>
      <c r="F408" s="42"/>
      <c r="G408" s="20">
        <v>3120</v>
      </c>
      <c r="H408" s="91" t="s">
        <v>339</v>
      </c>
      <c r="I408" s="101"/>
      <c r="J408" s="101"/>
      <c r="K408" s="94">
        <v>0</v>
      </c>
      <c r="L408" s="95"/>
    </row>
    <row r="409" spans="1:14" ht="14.25" customHeight="1" x14ac:dyDescent="0.2">
      <c r="B409" s="10"/>
      <c r="C409" s="10"/>
      <c r="D409" s="42"/>
      <c r="E409" s="42"/>
      <c r="F409" s="42"/>
      <c r="G409" s="20">
        <v>3130</v>
      </c>
      <c r="H409" s="91" t="s">
        <v>340</v>
      </c>
      <c r="I409" s="101"/>
      <c r="J409" s="101"/>
      <c r="K409" s="94">
        <v>0</v>
      </c>
      <c r="L409" s="95"/>
    </row>
    <row r="410" spans="1:14" ht="14.25" customHeight="1" x14ac:dyDescent="0.2">
      <c r="B410" s="10"/>
      <c r="C410" s="10"/>
      <c r="D410" s="10"/>
      <c r="E410" s="10"/>
      <c r="F410" s="10"/>
      <c r="G410" s="10"/>
      <c r="H410" s="10"/>
      <c r="I410" s="10"/>
      <c r="J410" s="10"/>
      <c r="K410" s="10"/>
      <c r="L410" s="1"/>
    </row>
    <row r="411" spans="1:14" ht="14.25" customHeight="1" x14ac:dyDescent="0.2">
      <c r="B411" s="10"/>
      <c r="C411" s="10"/>
      <c r="D411" s="10"/>
      <c r="E411" s="10"/>
      <c r="F411" s="10"/>
      <c r="G411" s="10"/>
      <c r="H411" s="10"/>
      <c r="I411" s="10"/>
      <c r="J411" s="10"/>
      <c r="K411" s="10"/>
      <c r="L411" s="1"/>
    </row>
    <row r="412" spans="1:14" ht="14.25" customHeight="1" x14ac:dyDescent="0.2">
      <c r="B412" s="10"/>
      <c r="C412" s="42"/>
      <c r="D412" s="42" t="s">
        <v>341</v>
      </c>
      <c r="E412" s="42"/>
      <c r="F412" s="111" t="s">
        <v>342</v>
      </c>
      <c r="G412" s="111"/>
      <c r="H412" s="111"/>
      <c r="I412" s="111"/>
      <c r="J412" s="42"/>
      <c r="K412" s="42"/>
      <c r="L412" s="7"/>
    </row>
    <row r="413" spans="1:14" ht="14.25" customHeight="1" x14ac:dyDescent="0.2">
      <c r="B413" s="10"/>
      <c r="C413" s="10"/>
      <c r="D413" s="42"/>
      <c r="E413" s="42"/>
      <c r="F413" s="42"/>
      <c r="G413" s="20">
        <v>3210</v>
      </c>
      <c r="H413" s="145" t="s">
        <v>343</v>
      </c>
      <c r="I413" s="101"/>
      <c r="J413" s="146"/>
      <c r="K413" s="147">
        <v>5183605.2300000004</v>
      </c>
      <c r="L413" s="148"/>
    </row>
    <row r="414" spans="1:14" ht="14.25" customHeight="1" x14ac:dyDescent="0.2">
      <c r="B414" s="10"/>
      <c r="C414" s="10"/>
      <c r="D414" s="42"/>
      <c r="E414" s="42"/>
      <c r="F414" s="42"/>
      <c r="G414" s="20">
        <v>3220</v>
      </c>
      <c r="H414" s="145" t="s">
        <v>344</v>
      </c>
      <c r="I414" s="101"/>
      <c r="J414" s="146"/>
      <c r="K414" s="94">
        <v>-54194822.590000004</v>
      </c>
      <c r="L414" s="95"/>
    </row>
    <row r="415" spans="1:14" ht="14.25" customHeight="1" x14ac:dyDescent="0.2">
      <c r="B415" s="10"/>
      <c r="C415" s="10"/>
      <c r="D415" s="42"/>
      <c r="E415" s="42"/>
      <c r="F415" s="42"/>
      <c r="G415" s="20">
        <v>3230</v>
      </c>
      <c r="H415" s="145" t="s">
        <v>345</v>
      </c>
      <c r="I415" s="101"/>
      <c r="J415" s="146"/>
      <c r="K415" s="94">
        <f>SUM(K416:K419)</f>
        <v>0</v>
      </c>
      <c r="L415" s="95"/>
    </row>
    <row r="416" spans="1:14" ht="14.25" customHeight="1" x14ac:dyDescent="0.2">
      <c r="B416" s="10"/>
      <c r="C416" s="10"/>
      <c r="D416" s="42"/>
      <c r="E416" s="42"/>
      <c r="F416" s="42"/>
      <c r="G416" s="20">
        <v>3231</v>
      </c>
      <c r="H416" s="145" t="s">
        <v>346</v>
      </c>
      <c r="I416" s="149"/>
      <c r="J416" s="150"/>
      <c r="K416" s="94">
        <v>0</v>
      </c>
      <c r="L416" s="95"/>
    </row>
    <row r="417" spans="2:15" ht="14.25" customHeight="1" x14ac:dyDescent="0.2">
      <c r="B417" s="10"/>
      <c r="C417" s="10"/>
      <c r="D417" s="42"/>
      <c r="E417" s="42"/>
      <c r="F417" s="42"/>
      <c r="G417" s="20">
        <v>3232</v>
      </c>
      <c r="H417" s="145" t="s">
        <v>347</v>
      </c>
      <c r="I417" s="149"/>
      <c r="J417" s="150"/>
      <c r="K417" s="94">
        <v>0</v>
      </c>
      <c r="L417" s="95"/>
    </row>
    <row r="418" spans="2:15" ht="14.25" customHeight="1" x14ac:dyDescent="0.2">
      <c r="B418" s="10"/>
      <c r="C418" s="10"/>
      <c r="D418" s="42"/>
      <c r="E418" s="42"/>
      <c r="F418" s="42"/>
      <c r="G418" s="9">
        <v>3233</v>
      </c>
      <c r="H418" s="145" t="s">
        <v>348</v>
      </c>
      <c r="I418" s="149"/>
      <c r="J418" s="150"/>
      <c r="K418" s="94">
        <v>0</v>
      </c>
      <c r="L418" s="95"/>
    </row>
    <row r="419" spans="2:15" ht="14.25" customHeight="1" x14ac:dyDescent="0.2">
      <c r="B419" s="10"/>
      <c r="C419" s="10"/>
      <c r="D419" s="42"/>
      <c r="E419" s="42"/>
      <c r="F419" s="42"/>
      <c r="G419" s="9">
        <v>3239</v>
      </c>
      <c r="H419" s="145" t="s">
        <v>349</v>
      </c>
      <c r="I419" s="149"/>
      <c r="J419" s="150"/>
      <c r="K419" s="94">
        <v>0</v>
      </c>
      <c r="L419" s="95"/>
    </row>
    <row r="420" spans="2:15" ht="14.25" customHeight="1" x14ac:dyDescent="0.2">
      <c r="B420" s="10"/>
      <c r="C420" s="10"/>
      <c r="D420" s="42"/>
      <c r="E420" s="42"/>
      <c r="F420" s="42"/>
      <c r="G420" s="9">
        <v>3240</v>
      </c>
      <c r="H420" s="145" t="s">
        <v>350</v>
      </c>
      <c r="I420" s="149"/>
      <c r="J420" s="150"/>
      <c r="K420" s="94">
        <f>SUM(K421:K423)</f>
        <v>0</v>
      </c>
      <c r="L420" s="95"/>
    </row>
    <row r="421" spans="2:15" ht="14.25" customHeight="1" x14ac:dyDescent="0.2">
      <c r="B421" s="10"/>
      <c r="C421" s="10"/>
      <c r="D421" s="42"/>
      <c r="E421" s="42"/>
      <c r="F421" s="42"/>
      <c r="G421" s="9">
        <v>3241</v>
      </c>
      <c r="H421" s="145" t="s">
        <v>351</v>
      </c>
      <c r="I421" s="149"/>
      <c r="J421" s="150"/>
      <c r="K421" s="94">
        <v>0</v>
      </c>
      <c r="L421" s="95"/>
    </row>
    <row r="422" spans="2:15" ht="14.25" customHeight="1" x14ac:dyDescent="0.2">
      <c r="B422" s="10"/>
      <c r="C422" s="10"/>
      <c r="D422" s="42"/>
      <c r="E422" s="42"/>
      <c r="F422" s="42"/>
      <c r="G422" s="9">
        <v>3242</v>
      </c>
      <c r="H422" s="145" t="s">
        <v>352</v>
      </c>
      <c r="I422" s="149"/>
      <c r="J422" s="150"/>
      <c r="K422" s="94">
        <v>0</v>
      </c>
      <c r="L422" s="95"/>
    </row>
    <row r="423" spans="2:15" ht="14.25" customHeight="1" x14ac:dyDescent="0.2">
      <c r="B423" s="10"/>
      <c r="C423" s="10"/>
      <c r="D423" s="42"/>
      <c r="E423" s="42"/>
      <c r="F423" s="42"/>
      <c r="G423" s="9">
        <v>3243</v>
      </c>
      <c r="H423" s="145" t="s">
        <v>353</v>
      </c>
      <c r="I423" s="149"/>
      <c r="J423" s="150"/>
      <c r="K423" s="94">
        <v>0</v>
      </c>
      <c r="L423" s="95"/>
    </row>
    <row r="424" spans="2:15" ht="14.25" customHeight="1" x14ac:dyDescent="0.2">
      <c r="B424" s="10"/>
      <c r="C424" s="10"/>
      <c r="D424" s="42"/>
      <c r="E424" s="42"/>
      <c r="F424" s="42"/>
      <c r="G424" s="9">
        <v>3250</v>
      </c>
      <c r="H424" s="145" t="s">
        <v>354</v>
      </c>
      <c r="I424" s="149"/>
      <c r="J424" s="150"/>
      <c r="K424" s="94">
        <f>SUM(K425:K426)</f>
        <v>2416.67</v>
      </c>
      <c r="L424" s="95"/>
    </row>
    <row r="425" spans="2:15" ht="14.25" customHeight="1" x14ac:dyDescent="0.2">
      <c r="B425" s="10"/>
      <c r="C425" s="10"/>
      <c r="D425" s="42"/>
      <c r="E425" s="42"/>
      <c r="F425" s="42"/>
      <c r="G425" s="9">
        <v>3251</v>
      </c>
      <c r="H425" s="145" t="s">
        <v>355</v>
      </c>
      <c r="I425" s="149"/>
      <c r="J425" s="150"/>
      <c r="K425" s="94">
        <v>0</v>
      </c>
      <c r="L425" s="95"/>
    </row>
    <row r="426" spans="2:15" ht="14.25" customHeight="1" x14ac:dyDescent="0.2">
      <c r="B426" s="10"/>
      <c r="C426" s="10"/>
      <c r="D426" s="42"/>
      <c r="E426" s="42"/>
      <c r="F426" s="42"/>
      <c r="G426" s="9">
        <v>3252</v>
      </c>
      <c r="H426" s="145" t="s">
        <v>356</v>
      </c>
      <c r="I426" s="149"/>
      <c r="J426" s="150"/>
      <c r="K426" s="94">
        <v>2416.67</v>
      </c>
      <c r="L426" s="95"/>
    </row>
    <row r="427" spans="2:15" ht="14.25" customHeight="1" thickBot="1" x14ac:dyDescent="0.25">
      <c r="B427" s="10"/>
      <c r="C427" s="10"/>
      <c r="D427" s="42"/>
      <c r="E427" s="42"/>
      <c r="F427" s="42"/>
      <c r="G427" s="9"/>
      <c r="H427" s="28" t="s">
        <v>45</v>
      </c>
      <c r="I427" s="28"/>
      <c r="J427" s="28"/>
      <c r="K427" s="151">
        <f>+K413+K414+K424+K407</f>
        <v>3244951625.7799997</v>
      </c>
      <c r="L427" s="93"/>
      <c r="M427" s="152">
        <v>3244951625.7800002</v>
      </c>
      <c r="N427" s="153" t="s">
        <v>357</v>
      </c>
      <c r="O427" s="154">
        <f>+K427-M427</f>
        <v>0</v>
      </c>
    </row>
    <row r="428" spans="2:15" ht="14.25" customHeight="1" thickTop="1" x14ac:dyDescent="0.2">
      <c r="D428" s="7"/>
      <c r="E428" s="7"/>
      <c r="F428" s="7"/>
      <c r="H428" s="15"/>
      <c r="I428" s="15"/>
      <c r="J428" s="15"/>
      <c r="K428" s="93"/>
      <c r="L428" s="93"/>
      <c r="O428" s="135"/>
    </row>
    <row r="429" spans="2:15" ht="14.25" customHeight="1" x14ac:dyDescent="0.2">
      <c r="D429" s="7"/>
      <c r="E429" s="7"/>
      <c r="F429" s="7"/>
      <c r="H429" s="15"/>
      <c r="I429" s="15"/>
      <c r="J429" s="15"/>
      <c r="K429" s="155"/>
      <c r="L429" s="155"/>
    </row>
    <row r="430" spans="2:15" ht="14.25" customHeight="1" x14ac:dyDescent="0.2">
      <c r="B430" s="10"/>
      <c r="C430" s="38" t="s">
        <v>358</v>
      </c>
      <c r="D430" s="38"/>
      <c r="E430" s="38"/>
      <c r="F430" s="38"/>
      <c r="G430" s="38"/>
      <c r="H430" s="38"/>
      <c r="I430" s="38"/>
      <c r="J430" s="38"/>
      <c r="K430" s="38"/>
      <c r="L430" s="15"/>
    </row>
    <row r="431" spans="2:15" ht="14.25" customHeight="1" x14ac:dyDescent="0.2">
      <c r="B431" s="144">
        <v>11</v>
      </c>
      <c r="C431" s="10"/>
      <c r="D431" s="9"/>
      <c r="E431" s="9"/>
      <c r="F431" s="11" t="s">
        <v>359</v>
      </c>
      <c r="G431" s="11"/>
      <c r="H431" s="11"/>
      <c r="I431" s="11"/>
      <c r="J431" s="6" t="s">
        <v>360</v>
      </c>
      <c r="K431" s="6"/>
      <c r="L431" s="7"/>
    </row>
    <row r="432" spans="2:15" ht="14.25" customHeight="1" x14ac:dyDescent="0.2">
      <c r="B432" s="10"/>
      <c r="C432" s="10"/>
      <c r="D432" s="156"/>
      <c r="E432" s="156"/>
      <c r="F432" s="156"/>
      <c r="G432" s="17" t="s">
        <v>9</v>
      </c>
      <c r="H432" s="18" t="s">
        <v>10</v>
      </c>
      <c r="I432" s="18"/>
      <c r="J432" s="157">
        <v>2022</v>
      </c>
      <c r="K432" s="157">
        <v>2021</v>
      </c>
      <c r="L432" s="158"/>
    </row>
    <row r="433" spans="2:17" ht="14.25" customHeight="1" x14ac:dyDescent="0.2">
      <c r="B433" s="10"/>
      <c r="C433" s="10"/>
      <c r="D433" s="42"/>
      <c r="E433" s="42"/>
      <c r="F433" s="42"/>
      <c r="G433" s="20">
        <v>1111</v>
      </c>
      <c r="H433" s="91" t="s">
        <v>12</v>
      </c>
      <c r="I433" s="101"/>
      <c r="J433" s="94">
        <v>0</v>
      </c>
      <c r="K433" s="134">
        <v>0</v>
      </c>
      <c r="L433" s="135"/>
    </row>
    <row r="434" spans="2:17" ht="14.25" customHeight="1" x14ac:dyDescent="0.2">
      <c r="B434" s="10"/>
      <c r="C434" s="10"/>
      <c r="D434" s="42"/>
      <c r="E434" s="42"/>
      <c r="F434" s="42"/>
      <c r="G434" s="20">
        <v>1112</v>
      </c>
      <c r="H434" s="91" t="s">
        <v>13</v>
      </c>
      <c r="I434" s="101"/>
      <c r="J434" s="94">
        <v>70212329.950000003</v>
      </c>
      <c r="K434" s="134">
        <v>149158383.97</v>
      </c>
      <c r="L434" s="135"/>
    </row>
    <row r="435" spans="2:17" ht="14.25" customHeight="1" x14ac:dyDescent="0.2">
      <c r="B435" s="10"/>
      <c r="C435" s="10"/>
      <c r="D435" s="42"/>
      <c r="E435" s="42"/>
      <c r="F435" s="42"/>
      <c r="G435" s="20">
        <v>1113</v>
      </c>
      <c r="H435" s="91" t="s">
        <v>361</v>
      </c>
      <c r="I435" s="101"/>
      <c r="J435" s="94">
        <v>0</v>
      </c>
      <c r="K435" s="134">
        <v>0</v>
      </c>
      <c r="L435" s="135"/>
      <c r="N435" s="2"/>
    </row>
    <row r="436" spans="2:17" ht="14.25" customHeight="1" x14ac:dyDescent="0.2">
      <c r="B436" s="10"/>
      <c r="C436" s="10"/>
      <c r="D436" s="42"/>
      <c r="E436" s="42"/>
      <c r="F436" s="42"/>
      <c r="G436" s="20">
        <v>1114</v>
      </c>
      <c r="H436" s="91" t="s">
        <v>15</v>
      </c>
      <c r="I436" s="91"/>
      <c r="J436" s="94">
        <v>0</v>
      </c>
      <c r="K436" s="134">
        <v>0</v>
      </c>
      <c r="L436" s="135"/>
      <c r="N436" s="2"/>
    </row>
    <row r="437" spans="2:17" ht="14.25" customHeight="1" x14ac:dyDescent="0.2">
      <c r="B437" s="10"/>
      <c r="C437" s="10"/>
      <c r="D437" s="42"/>
      <c r="E437" s="42"/>
      <c r="F437" s="42"/>
      <c r="G437" s="20">
        <v>1115</v>
      </c>
      <c r="H437" s="91" t="s">
        <v>16</v>
      </c>
      <c r="I437" s="91"/>
      <c r="J437" s="94">
        <v>0</v>
      </c>
      <c r="K437" s="134">
        <v>0</v>
      </c>
      <c r="L437" s="135"/>
    </row>
    <row r="438" spans="2:17" ht="14.25" customHeight="1" x14ac:dyDescent="0.2">
      <c r="B438" s="10"/>
      <c r="C438" s="10"/>
      <c r="D438" s="42"/>
      <c r="E438" s="42"/>
      <c r="F438" s="42"/>
      <c r="G438" s="20">
        <v>1116</v>
      </c>
      <c r="H438" s="91" t="s">
        <v>362</v>
      </c>
      <c r="I438" s="91"/>
      <c r="J438" s="94">
        <v>24062618.050000001</v>
      </c>
      <c r="K438" s="134">
        <v>19812588.960000001</v>
      </c>
      <c r="L438" s="135"/>
      <c r="N438" s="81"/>
    </row>
    <row r="439" spans="2:17" ht="14.25" customHeight="1" x14ac:dyDescent="0.2">
      <c r="B439" s="10"/>
      <c r="C439" s="10"/>
      <c r="D439" s="42"/>
      <c r="E439" s="42"/>
      <c r="F439" s="42"/>
      <c r="G439" s="20">
        <v>1119</v>
      </c>
      <c r="H439" s="91" t="s">
        <v>18</v>
      </c>
      <c r="I439" s="101"/>
      <c r="J439" s="94">
        <v>0</v>
      </c>
      <c r="K439" s="134">
        <v>0</v>
      </c>
      <c r="L439" s="135"/>
      <c r="M439" s="81"/>
      <c r="N439" s="159"/>
    </row>
    <row r="440" spans="2:17" ht="14.25" customHeight="1" thickBot="1" x14ac:dyDescent="0.25">
      <c r="B440" s="10"/>
      <c r="C440" s="10"/>
      <c r="D440" s="42"/>
      <c r="E440" s="42"/>
      <c r="F440" s="42"/>
      <c r="G440" s="9">
        <v>1110</v>
      </c>
      <c r="H440" s="11" t="s">
        <v>19</v>
      </c>
      <c r="I440" s="11"/>
      <c r="J440" s="151">
        <f>SUM(J433:J439)</f>
        <v>94274948</v>
      </c>
      <c r="K440" s="151">
        <f>SUM(K433:K439)</f>
        <v>168970972.93000001</v>
      </c>
      <c r="L440" s="93"/>
      <c r="M440" s="160">
        <v>168970972.93000001</v>
      </c>
      <c r="N440" s="161" t="s">
        <v>20</v>
      </c>
      <c r="O440" s="162">
        <f>+K440-M440</f>
        <v>0</v>
      </c>
    </row>
    <row r="441" spans="2:17" ht="14.25" customHeight="1" thickTop="1" x14ac:dyDescent="0.2">
      <c r="B441" s="10"/>
      <c r="C441" s="10"/>
      <c r="D441" s="9"/>
      <c r="E441" s="9"/>
      <c r="F441" s="9"/>
      <c r="G441" s="9"/>
      <c r="H441" s="9"/>
      <c r="I441" s="36"/>
      <c r="J441" s="36"/>
      <c r="K441" s="36"/>
    </row>
    <row r="442" spans="2:17" ht="14.25" customHeight="1" x14ac:dyDescent="0.2">
      <c r="B442" s="10"/>
      <c r="C442" s="10"/>
      <c r="D442" s="9"/>
      <c r="E442" s="9"/>
      <c r="F442" s="9"/>
      <c r="G442" s="9"/>
      <c r="H442" s="9"/>
      <c r="I442" s="36"/>
      <c r="J442" s="36"/>
      <c r="K442" s="36"/>
    </row>
    <row r="443" spans="2:17" ht="14.25" customHeight="1" x14ac:dyDescent="0.2">
      <c r="B443" s="144">
        <v>12</v>
      </c>
      <c r="C443" s="10"/>
      <c r="D443" s="9"/>
      <c r="E443" s="9"/>
      <c r="F443" s="11" t="s">
        <v>363</v>
      </c>
      <c r="G443" s="11"/>
      <c r="H443" s="11"/>
      <c r="I443" s="11"/>
      <c r="J443" s="11"/>
      <c r="K443" s="11"/>
      <c r="L443" s="2"/>
    </row>
    <row r="444" spans="2:17" ht="14.25" customHeight="1" x14ac:dyDescent="0.2">
      <c r="B444" s="10"/>
      <c r="C444" s="10"/>
      <c r="D444" s="156"/>
      <c r="E444" s="156"/>
      <c r="F444" s="156"/>
      <c r="G444" s="17" t="s">
        <v>9</v>
      </c>
      <c r="H444" s="18" t="s">
        <v>10</v>
      </c>
      <c r="I444" s="18"/>
      <c r="J444" s="18"/>
      <c r="K444" s="163" t="s">
        <v>364</v>
      </c>
      <c r="L444" s="2"/>
    </row>
    <row r="445" spans="2:17" s="13" customFormat="1" ht="14.25" customHeight="1" x14ac:dyDescent="0.2">
      <c r="B445" s="11"/>
      <c r="C445" s="11"/>
      <c r="D445" s="42"/>
      <c r="E445" s="42"/>
      <c r="F445" s="42"/>
      <c r="G445" s="59">
        <v>1230</v>
      </c>
      <c r="H445" s="65" t="s">
        <v>365</v>
      </c>
      <c r="I445" s="86"/>
      <c r="J445" s="86"/>
      <c r="K445" s="164">
        <f>+SUM(K446:K452)</f>
        <v>151013345.22</v>
      </c>
      <c r="L445" s="2"/>
      <c r="M445" s="165">
        <v>151013345.22</v>
      </c>
      <c r="N445" s="166" t="s">
        <v>20</v>
      </c>
      <c r="O445" s="1"/>
      <c r="P445" s="1"/>
      <c r="Q445" s="1"/>
    </row>
    <row r="446" spans="2:17" ht="14.25" customHeight="1" x14ac:dyDescent="0.2">
      <c r="B446" s="10"/>
      <c r="C446" s="10"/>
      <c r="D446" s="42"/>
      <c r="E446" s="42"/>
      <c r="F446" s="42"/>
      <c r="G446" s="20">
        <v>1231</v>
      </c>
      <c r="H446" s="26" t="s">
        <v>54</v>
      </c>
      <c r="I446" s="101"/>
      <c r="J446" s="101"/>
      <c r="K446" s="94">
        <v>0</v>
      </c>
      <c r="L446" s="2"/>
    </row>
    <row r="447" spans="2:17" ht="14.25" customHeight="1" x14ac:dyDescent="0.2">
      <c r="B447" s="10"/>
      <c r="C447" s="10"/>
      <c r="D447" s="42"/>
      <c r="E447" s="42"/>
      <c r="F447" s="42"/>
      <c r="G447" s="20">
        <v>1232</v>
      </c>
      <c r="H447" s="26" t="s">
        <v>55</v>
      </c>
      <c r="I447" s="101"/>
      <c r="J447" s="101"/>
      <c r="K447" s="94">
        <v>0</v>
      </c>
      <c r="L447" s="2"/>
    </row>
    <row r="448" spans="2:17" ht="14.25" customHeight="1" x14ac:dyDescent="0.2">
      <c r="B448" s="10"/>
      <c r="C448" s="10"/>
      <c r="D448" s="42"/>
      <c r="E448" s="42"/>
      <c r="F448" s="42"/>
      <c r="G448" s="20">
        <v>1233</v>
      </c>
      <c r="H448" s="26" t="s">
        <v>366</v>
      </c>
      <c r="I448" s="101"/>
      <c r="J448" s="101"/>
      <c r="K448" s="94">
        <v>0</v>
      </c>
      <c r="L448" s="2"/>
    </row>
    <row r="449" spans="2:15" ht="14.25" customHeight="1" x14ac:dyDescent="0.2">
      <c r="B449" s="10"/>
      <c r="C449" s="10"/>
      <c r="D449" s="42"/>
      <c r="E449" s="42"/>
      <c r="F449" s="42"/>
      <c r="G449" s="20">
        <v>1234</v>
      </c>
      <c r="H449" s="101" t="s">
        <v>57</v>
      </c>
      <c r="I449" s="101"/>
      <c r="J449" s="101"/>
      <c r="K449" s="94">
        <v>0</v>
      </c>
      <c r="L449" s="2"/>
    </row>
    <row r="450" spans="2:15" ht="14.25" customHeight="1" x14ac:dyDescent="0.2">
      <c r="B450" s="10"/>
      <c r="C450" s="10"/>
      <c r="D450" s="42"/>
      <c r="E450" s="42"/>
      <c r="F450" s="42"/>
      <c r="G450" s="20">
        <v>1235</v>
      </c>
      <c r="H450" s="26" t="s">
        <v>58</v>
      </c>
      <c r="I450" s="101"/>
      <c r="J450" s="101"/>
      <c r="K450" s="94">
        <v>0</v>
      </c>
      <c r="L450" s="2"/>
    </row>
    <row r="451" spans="2:15" ht="14.25" customHeight="1" x14ac:dyDescent="0.2">
      <c r="B451" s="10"/>
      <c r="C451" s="10"/>
      <c r="D451" s="42"/>
      <c r="E451" s="42"/>
      <c r="F451" s="42"/>
      <c r="G451" s="20">
        <v>1236</v>
      </c>
      <c r="H451" s="26" t="s">
        <v>59</v>
      </c>
      <c r="I451" s="101"/>
      <c r="J451" s="101"/>
      <c r="K451" s="94">
        <v>151013345.22</v>
      </c>
      <c r="L451" s="2"/>
      <c r="M451" s="1"/>
    </row>
    <row r="452" spans="2:15" ht="14.25" customHeight="1" x14ac:dyDescent="0.2">
      <c r="B452" s="10"/>
      <c r="C452" s="10"/>
      <c r="D452" s="42"/>
      <c r="E452" s="42"/>
      <c r="F452" s="42"/>
      <c r="G452" s="20">
        <v>1239</v>
      </c>
      <c r="H452" s="26" t="s">
        <v>60</v>
      </c>
      <c r="I452" s="101"/>
      <c r="J452" s="101"/>
      <c r="K452" s="94">
        <v>0</v>
      </c>
      <c r="L452" s="2"/>
      <c r="M452" s="1"/>
    </row>
    <row r="453" spans="2:15" s="13" customFormat="1" ht="14.25" customHeight="1" x14ac:dyDescent="0.2">
      <c r="B453" s="11"/>
      <c r="C453" s="11"/>
      <c r="D453" s="42"/>
      <c r="E453" s="42"/>
      <c r="F453" s="42"/>
      <c r="G453" s="59">
        <v>1240</v>
      </c>
      <c r="H453" s="65" t="s">
        <v>367</v>
      </c>
      <c r="I453" s="86"/>
      <c r="J453" s="86"/>
      <c r="K453" s="164">
        <v>0</v>
      </c>
      <c r="L453" s="2"/>
      <c r="M453" s="1"/>
      <c r="N453" s="1"/>
      <c r="O453" s="1"/>
    </row>
    <row r="454" spans="2:15" ht="14.25" customHeight="1" x14ac:dyDescent="0.2">
      <c r="B454" s="10"/>
      <c r="C454" s="10"/>
      <c r="D454" s="42"/>
      <c r="E454" s="42"/>
      <c r="F454" s="42"/>
      <c r="G454" s="20">
        <v>1241</v>
      </c>
      <c r="H454" s="26" t="s">
        <v>62</v>
      </c>
      <c r="I454" s="101"/>
      <c r="J454" s="101"/>
      <c r="K454" s="94">
        <v>0</v>
      </c>
      <c r="L454" s="2"/>
      <c r="M454" s="1"/>
    </row>
    <row r="455" spans="2:15" ht="14.25" customHeight="1" x14ac:dyDescent="0.2">
      <c r="B455" s="10"/>
      <c r="C455" s="10"/>
      <c r="D455" s="42"/>
      <c r="E455" s="42"/>
      <c r="F455" s="42"/>
      <c r="G455" s="20">
        <v>1242</v>
      </c>
      <c r="H455" s="26" t="s">
        <v>63</v>
      </c>
      <c r="I455" s="101"/>
      <c r="J455" s="101"/>
      <c r="K455" s="94">
        <v>0</v>
      </c>
      <c r="L455" s="2"/>
      <c r="M455" s="1"/>
    </row>
    <row r="456" spans="2:15" ht="14.25" customHeight="1" x14ac:dyDescent="0.2">
      <c r="B456" s="10"/>
      <c r="C456" s="10"/>
      <c r="D456" s="42"/>
      <c r="E456" s="42"/>
      <c r="F456" s="42"/>
      <c r="G456" s="20">
        <v>1243</v>
      </c>
      <c r="H456" s="26" t="s">
        <v>64</v>
      </c>
      <c r="I456" s="101"/>
      <c r="J456" s="101"/>
      <c r="K456" s="94">
        <v>0</v>
      </c>
      <c r="L456" s="2"/>
    </row>
    <row r="457" spans="2:15" ht="14.25" customHeight="1" x14ac:dyDescent="0.2">
      <c r="B457" s="10"/>
      <c r="C457" s="10"/>
      <c r="D457" s="42"/>
      <c r="E457" s="42"/>
      <c r="F457" s="42"/>
      <c r="G457" s="20">
        <v>1244</v>
      </c>
      <c r="H457" s="26" t="s">
        <v>65</v>
      </c>
      <c r="I457" s="101"/>
      <c r="J457" s="101"/>
      <c r="K457" s="94">
        <v>0</v>
      </c>
      <c r="L457" s="2"/>
    </row>
    <row r="458" spans="2:15" ht="14.25" customHeight="1" x14ac:dyDescent="0.2">
      <c r="B458" s="10"/>
      <c r="C458" s="10"/>
      <c r="D458" s="42"/>
      <c r="E458" s="42"/>
      <c r="F458" s="42"/>
      <c r="G458" s="20">
        <v>1245</v>
      </c>
      <c r="H458" s="26" t="s">
        <v>66</v>
      </c>
      <c r="I458" s="101"/>
      <c r="J458" s="101"/>
      <c r="K458" s="94">
        <v>0</v>
      </c>
      <c r="L458" s="2"/>
    </row>
    <row r="459" spans="2:15" ht="14.25" customHeight="1" x14ac:dyDescent="0.2">
      <c r="B459" s="10"/>
      <c r="C459" s="10"/>
      <c r="D459" s="42"/>
      <c r="E459" s="42"/>
      <c r="F459" s="42"/>
      <c r="G459" s="20">
        <v>1246</v>
      </c>
      <c r="H459" s="26" t="s">
        <v>368</v>
      </c>
      <c r="I459" s="101"/>
      <c r="J459" s="101"/>
      <c r="K459" s="94">
        <v>0</v>
      </c>
      <c r="L459" s="2"/>
    </row>
    <row r="460" spans="2:15" ht="14.25" customHeight="1" x14ac:dyDescent="0.2">
      <c r="B460" s="10"/>
      <c r="C460" s="10"/>
      <c r="D460" s="42"/>
      <c r="E460" s="42"/>
      <c r="F460" s="42"/>
      <c r="G460" s="20">
        <v>1247</v>
      </c>
      <c r="H460" s="26" t="s">
        <v>68</v>
      </c>
      <c r="I460" s="101"/>
      <c r="J460" s="101"/>
      <c r="K460" s="94">
        <v>0</v>
      </c>
      <c r="L460" s="2"/>
    </row>
    <row r="461" spans="2:15" ht="14.25" customHeight="1" x14ac:dyDescent="0.2">
      <c r="B461" s="10"/>
      <c r="C461" s="10"/>
      <c r="D461" s="42"/>
      <c r="E461" s="42"/>
      <c r="F461" s="42"/>
      <c r="G461" s="20">
        <v>1248</v>
      </c>
      <c r="H461" s="26" t="s">
        <v>69</v>
      </c>
      <c r="I461" s="101"/>
      <c r="J461" s="101"/>
      <c r="K461" s="94">
        <v>0</v>
      </c>
      <c r="L461" s="2"/>
    </row>
    <row r="462" spans="2:15" ht="14.25" customHeight="1" x14ac:dyDescent="0.2">
      <c r="B462" s="10"/>
      <c r="C462" s="10"/>
      <c r="D462" s="42"/>
      <c r="E462" s="42"/>
      <c r="F462" s="42"/>
      <c r="G462" s="59">
        <v>1250</v>
      </c>
      <c r="H462" s="65" t="s">
        <v>70</v>
      </c>
      <c r="I462" s="101"/>
      <c r="J462" s="101"/>
      <c r="K462" s="167">
        <v>0</v>
      </c>
      <c r="L462" s="2"/>
    </row>
    <row r="463" spans="2:15" ht="14.25" customHeight="1" x14ac:dyDescent="0.2">
      <c r="B463" s="10"/>
      <c r="C463" s="10"/>
      <c r="D463" s="42"/>
      <c r="E463" s="42"/>
      <c r="F463" s="42"/>
      <c r="G463" s="20">
        <v>1251</v>
      </c>
      <c r="H463" s="26" t="s">
        <v>71</v>
      </c>
      <c r="I463" s="101"/>
      <c r="J463" s="101"/>
      <c r="K463" s="168">
        <v>0</v>
      </c>
      <c r="L463" s="2"/>
    </row>
    <row r="464" spans="2:15" ht="14.25" customHeight="1" x14ac:dyDescent="0.2">
      <c r="B464" s="10"/>
      <c r="C464" s="10"/>
      <c r="D464" s="42"/>
      <c r="E464" s="42"/>
      <c r="F464" s="42"/>
      <c r="G464" s="9">
        <v>1252</v>
      </c>
      <c r="H464" s="169" t="s">
        <v>72</v>
      </c>
      <c r="I464" s="10"/>
      <c r="J464" s="101"/>
      <c r="K464" s="94">
        <v>0</v>
      </c>
      <c r="L464" s="2"/>
    </row>
    <row r="465" spans="2:15" ht="14.25" customHeight="1" x14ac:dyDescent="0.2">
      <c r="B465" s="10"/>
      <c r="C465" s="10"/>
      <c r="D465" s="42"/>
      <c r="E465" s="42"/>
      <c r="F465" s="42"/>
      <c r="G465" s="9">
        <v>1253</v>
      </c>
      <c r="H465" s="169" t="s">
        <v>73</v>
      </c>
      <c r="I465" s="10"/>
      <c r="J465" s="101"/>
      <c r="K465" s="94">
        <v>0</v>
      </c>
      <c r="L465" s="2"/>
    </row>
    <row r="466" spans="2:15" ht="14.25" customHeight="1" x14ac:dyDescent="0.2">
      <c r="B466" s="10"/>
      <c r="C466" s="10"/>
      <c r="D466" s="42"/>
      <c r="E466" s="42"/>
      <c r="F466" s="42"/>
      <c r="G466" s="20">
        <v>1254</v>
      </c>
      <c r="H466" s="26" t="s">
        <v>74</v>
      </c>
      <c r="I466" s="101"/>
      <c r="J466" s="101"/>
      <c r="K466" s="94">
        <v>0</v>
      </c>
      <c r="L466" s="2"/>
      <c r="M466" s="1"/>
    </row>
    <row r="467" spans="2:15" ht="14.25" customHeight="1" x14ac:dyDescent="0.2">
      <c r="B467" s="10"/>
      <c r="C467" s="10"/>
      <c r="D467" s="42"/>
      <c r="E467" s="42"/>
      <c r="F467" s="42"/>
      <c r="G467" s="9">
        <v>1259</v>
      </c>
      <c r="H467" s="169" t="s">
        <v>75</v>
      </c>
      <c r="I467" s="149"/>
      <c r="J467" s="149"/>
      <c r="K467" s="94">
        <v>0</v>
      </c>
      <c r="L467" s="2"/>
      <c r="M467" s="1"/>
    </row>
    <row r="468" spans="2:15" ht="14.25" customHeight="1" thickBot="1" x14ac:dyDescent="0.25">
      <c r="B468" s="10"/>
      <c r="C468" s="10"/>
      <c r="D468" s="42"/>
      <c r="E468" s="42"/>
      <c r="F468" s="42"/>
      <c r="G468" s="9"/>
      <c r="H468" s="28" t="s">
        <v>369</v>
      </c>
      <c r="I468" s="28"/>
      <c r="J468" s="28"/>
      <c r="K468" s="170">
        <f>+K445+K453+K462</f>
        <v>151013345.22</v>
      </c>
      <c r="L468" s="2"/>
      <c r="M468" s="1"/>
    </row>
    <row r="469" spans="2:15" ht="14.25" customHeight="1" thickTop="1" x14ac:dyDescent="0.2">
      <c r="B469" s="10"/>
      <c r="C469" s="10"/>
      <c r="D469" s="42"/>
      <c r="E469" s="42"/>
      <c r="F469" s="42"/>
      <c r="G469" s="9"/>
      <c r="H469" s="14"/>
      <c r="I469" s="14"/>
      <c r="J469" s="14"/>
      <c r="K469" s="171"/>
      <c r="L469" s="2"/>
      <c r="M469" s="1"/>
    </row>
    <row r="470" spans="2:15" ht="14.25" customHeight="1" x14ac:dyDescent="0.2">
      <c r="L470" s="2"/>
      <c r="M470" s="1"/>
    </row>
    <row r="471" spans="2:15" ht="14.25" customHeight="1" x14ac:dyDescent="0.2">
      <c r="B471" s="10"/>
      <c r="C471" s="10"/>
      <c r="D471" s="156"/>
      <c r="E471" s="156"/>
      <c r="F471" s="11" t="s">
        <v>370</v>
      </c>
      <c r="G471" s="11"/>
      <c r="H471" s="11"/>
      <c r="I471" s="11"/>
      <c r="J471" s="11"/>
      <c r="K471" s="11"/>
      <c r="L471" s="13"/>
    </row>
    <row r="472" spans="2:15" ht="14.25" customHeight="1" x14ac:dyDescent="0.2">
      <c r="B472" s="10"/>
      <c r="C472" s="10"/>
      <c r="D472" s="156"/>
      <c r="E472" s="156"/>
      <c r="F472" s="156"/>
      <c r="G472" s="17" t="s">
        <v>9</v>
      </c>
      <c r="H472" s="11" t="s">
        <v>10</v>
      </c>
      <c r="I472" s="11"/>
      <c r="J472" s="17" t="s">
        <v>371</v>
      </c>
      <c r="K472" s="17" t="s">
        <v>372</v>
      </c>
      <c r="L472" s="19"/>
    </row>
    <row r="473" spans="2:15" ht="14.25" customHeight="1" x14ac:dyDescent="0.2">
      <c r="B473" s="10"/>
      <c r="C473" s="10"/>
      <c r="D473" s="42"/>
      <c r="E473" s="42"/>
      <c r="F473" s="42"/>
      <c r="G473" s="59">
        <v>3210</v>
      </c>
      <c r="H473" s="122"/>
      <c r="I473" s="122" t="s">
        <v>373</v>
      </c>
      <c r="J473" s="172">
        <v>5183605.2300000004</v>
      </c>
      <c r="K473" s="172">
        <v>5669145.4900000002</v>
      </c>
      <c r="L473" s="173"/>
    </row>
    <row r="474" spans="2:15" ht="14.25" customHeight="1" x14ac:dyDescent="0.2">
      <c r="B474" s="10"/>
      <c r="C474" s="10"/>
      <c r="D474" s="42"/>
      <c r="E474" s="42"/>
      <c r="F474" s="42"/>
      <c r="G474" s="59"/>
      <c r="H474" s="122"/>
      <c r="I474" s="122" t="s">
        <v>374</v>
      </c>
      <c r="J474" s="174">
        <f>J475+J487+J522+J525</f>
        <v>477476.68</v>
      </c>
      <c r="K474" s="174">
        <f>K475+K487+K522+K525</f>
        <v>793174.44000000006</v>
      </c>
      <c r="L474" s="23"/>
      <c r="M474" s="136">
        <v>606148.57999999996</v>
      </c>
      <c r="N474" s="175" t="s">
        <v>141</v>
      </c>
      <c r="O474" s="176">
        <f>+J474-M474</f>
        <v>-128671.89999999997</v>
      </c>
    </row>
    <row r="475" spans="2:15" ht="14.25" customHeight="1" x14ac:dyDescent="0.2">
      <c r="B475" s="10"/>
      <c r="C475" s="10"/>
      <c r="D475" s="42"/>
      <c r="E475" s="42"/>
      <c r="F475" s="42"/>
      <c r="G475" s="59">
        <v>5400</v>
      </c>
      <c r="H475" s="122"/>
      <c r="I475" s="122" t="s">
        <v>289</v>
      </c>
      <c r="J475" s="174">
        <f>J476+J478+J480+J482+J484</f>
        <v>0</v>
      </c>
      <c r="K475" s="174">
        <f>K476+K478+K480+K482+K484</f>
        <v>0</v>
      </c>
      <c r="L475" s="23"/>
    </row>
    <row r="476" spans="2:15" ht="14.25" customHeight="1" x14ac:dyDescent="0.2">
      <c r="B476" s="10"/>
      <c r="C476" s="10"/>
      <c r="D476" s="42"/>
      <c r="E476" s="42"/>
      <c r="F476" s="42"/>
      <c r="G476" s="20">
        <v>5410</v>
      </c>
      <c r="H476" s="101"/>
      <c r="I476" s="101" t="s">
        <v>375</v>
      </c>
      <c r="J476" s="177">
        <f>J477</f>
        <v>0</v>
      </c>
      <c r="K476" s="177">
        <f>K477</f>
        <v>0</v>
      </c>
      <c r="L476" s="23"/>
    </row>
    <row r="477" spans="2:15" ht="14.25" customHeight="1" x14ac:dyDescent="0.2">
      <c r="B477" s="10"/>
      <c r="C477" s="10"/>
      <c r="D477" s="42"/>
      <c r="E477" s="42"/>
      <c r="F477" s="42"/>
      <c r="G477" s="20">
        <v>5411</v>
      </c>
      <c r="H477" s="101"/>
      <c r="I477" s="101" t="s">
        <v>291</v>
      </c>
      <c r="J477" s="177">
        <v>0</v>
      </c>
      <c r="K477" s="177">
        <v>0</v>
      </c>
      <c r="L477" s="23"/>
    </row>
    <row r="478" spans="2:15" ht="14.25" customHeight="1" x14ac:dyDescent="0.2">
      <c r="B478" s="10"/>
      <c r="C478" s="10"/>
      <c r="D478" s="42"/>
      <c r="E478" s="42"/>
      <c r="F478" s="42"/>
      <c r="G478" s="20">
        <v>5420</v>
      </c>
      <c r="H478" s="101"/>
      <c r="I478" s="101" t="s">
        <v>376</v>
      </c>
      <c r="J478" s="177">
        <f>J479</f>
        <v>0</v>
      </c>
      <c r="K478" s="177">
        <f>K479</f>
        <v>0</v>
      </c>
      <c r="L478" s="23"/>
    </row>
    <row r="479" spans="2:15" ht="14.25" customHeight="1" x14ac:dyDescent="0.2">
      <c r="B479" s="10"/>
      <c r="C479" s="10"/>
      <c r="D479" s="42"/>
      <c r="E479" s="42"/>
      <c r="F479" s="42"/>
      <c r="G479" s="20">
        <v>5421</v>
      </c>
      <c r="H479" s="101"/>
      <c r="I479" s="101" t="s">
        <v>294</v>
      </c>
      <c r="J479" s="177">
        <v>0</v>
      </c>
      <c r="K479" s="177">
        <v>0</v>
      </c>
      <c r="L479" s="23"/>
    </row>
    <row r="480" spans="2:15" ht="14.25" customHeight="1" x14ac:dyDescent="0.2">
      <c r="B480" s="10"/>
      <c r="C480" s="10"/>
      <c r="D480" s="42"/>
      <c r="E480" s="42"/>
      <c r="F480" s="42"/>
      <c r="G480" s="20">
        <v>5430</v>
      </c>
      <c r="H480" s="101"/>
      <c r="I480" s="101" t="s">
        <v>377</v>
      </c>
      <c r="J480" s="177">
        <f>J481</f>
        <v>0</v>
      </c>
      <c r="K480" s="177">
        <f>K481</f>
        <v>0</v>
      </c>
      <c r="L480" s="23"/>
    </row>
    <row r="481" spans="2:12" ht="14.25" customHeight="1" x14ac:dyDescent="0.2">
      <c r="B481" s="10"/>
      <c r="C481" s="10"/>
      <c r="D481" s="42"/>
      <c r="E481" s="42"/>
      <c r="F481" s="42"/>
      <c r="G481" s="20">
        <v>5431</v>
      </c>
      <c r="H481" s="101"/>
      <c r="I481" s="101" t="s">
        <v>297</v>
      </c>
      <c r="J481" s="177">
        <v>0</v>
      </c>
      <c r="K481" s="177">
        <v>0</v>
      </c>
      <c r="L481" s="23"/>
    </row>
    <row r="482" spans="2:12" ht="14.25" customHeight="1" x14ac:dyDescent="0.2">
      <c r="B482" s="10"/>
      <c r="C482" s="10"/>
      <c r="D482" s="42"/>
      <c r="E482" s="42"/>
      <c r="F482" s="42"/>
      <c r="G482" s="20">
        <v>5440</v>
      </c>
      <c r="H482" s="101"/>
      <c r="I482" s="101" t="s">
        <v>378</v>
      </c>
      <c r="J482" s="177">
        <f>J483</f>
        <v>0</v>
      </c>
      <c r="K482" s="177">
        <f>K483</f>
        <v>0</v>
      </c>
      <c r="L482" s="23"/>
    </row>
    <row r="483" spans="2:12" ht="14.25" customHeight="1" x14ac:dyDescent="0.2">
      <c r="B483" s="10"/>
      <c r="C483" s="10"/>
      <c r="D483" s="42"/>
      <c r="E483" s="42"/>
      <c r="F483" s="42"/>
      <c r="G483" s="20">
        <v>5441</v>
      </c>
      <c r="H483" s="101"/>
      <c r="I483" s="101" t="s">
        <v>378</v>
      </c>
      <c r="J483" s="177">
        <v>0</v>
      </c>
      <c r="K483" s="177">
        <v>0</v>
      </c>
      <c r="L483" s="23"/>
    </row>
    <row r="484" spans="2:12" ht="14.25" customHeight="1" x14ac:dyDescent="0.2">
      <c r="B484" s="10"/>
      <c r="C484" s="10"/>
      <c r="D484" s="42"/>
      <c r="E484" s="42"/>
      <c r="F484" s="42"/>
      <c r="G484" s="20">
        <v>5450</v>
      </c>
      <c r="H484" s="101"/>
      <c r="I484" s="101" t="s">
        <v>379</v>
      </c>
      <c r="J484" s="177">
        <f>SUM(J485:J486)</f>
        <v>0</v>
      </c>
      <c r="K484" s="177">
        <f>SUM(K485:K486)</f>
        <v>0</v>
      </c>
      <c r="L484" s="23"/>
    </row>
    <row r="485" spans="2:12" ht="14.25" customHeight="1" x14ac:dyDescent="0.2">
      <c r="B485" s="10"/>
      <c r="C485" s="10"/>
      <c r="D485" s="42"/>
      <c r="E485" s="42"/>
      <c r="F485" s="42"/>
      <c r="G485" s="20">
        <v>5451</v>
      </c>
      <c r="H485" s="101"/>
      <c r="I485" s="101" t="s">
        <v>301</v>
      </c>
      <c r="J485" s="177">
        <v>0</v>
      </c>
      <c r="K485" s="177">
        <v>0</v>
      </c>
      <c r="L485" s="23"/>
    </row>
    <row r="486" spans="2:12" ht="14.25" customHeight="1" x14ac:dyDescent="0.2">
      <c r="B486" s="10"/>
      <c r="C486" s="10"/>
      <c r="D486" s="42"/>
      <c r="E486" s="42"/>
      <c r="F486" s="42"/>
      <c r="G486" s="20">
        <v>5452</v>
      </c>
      <c r="H486" s="101"/>
      <c r="I486" s="101" t="s">
        <v>302</v>
      </c>
      <c r="J486" s="177">
        <v>0</v>
      </c>
      <c r="K486" s="177">
        <v>0</v>
      </c>
      <c r="L486" s="23"/>
    </row>
    <row r="487" spans="2:12" ht="14.25" customHeight="1" x14ac:dyDescent="0.2">
      <c r="B487" s="10"/>
      <c r="C487" s="10"/>
      <c r="D487" s="42"/>
      <c r="E487" s="42"/>
      <c r="F487" s="42"/>
      <c r="G487" s="59">
        <v>5500</v>
      </c>
      <c r="H487" s="122"/>
      <c r="I487" s="122" t="s">
        <v>303</v>
      </c>
      <c r="J487" s="174">
        <f>J488+J497+J500+J506+J508+J510</f>
        <v>-1.62</v>
      </c>
      <c r="K487" s="174">
        <f>K488+K497+K500+K506+K508+K510</f>
        <v>606148.58000000007</v>
      </c>
      <c r="L487" s="23"/>
    </row>
    <row r="488" spans="2:12" ht="14.25" customHeight="1" x14ac:dyDescent="0.2">
      <c r="B488" s="10"/>
      <c r="C488" s="10"/>
      <c r="D488" s="42"/>
      <c r="E488" s="42"/>
      <c r="F488" s="42"/>
      <c r="G488" s="20">
        <v>5510</v>
      </c>
      <c r="H488" s="101"/>
      <c r="I488" s="101" t="s">
        <v>304</v>
      </c>
      <c r="J488" s="177">
        <f>SUM(J489:J496)</f>
        <v>0</v>
      </c>
      <c r="K488" s="177">
        <f>SUM(K489:K496)</f>
        <v>606158.66</v>
      </c>
      <c r="L488" s="23"/>
    </row>
    <row r="489" spans="2:12" ht="14.25" customHeight="1" x14ac:dyDescent="0.2">
      <c r="B489" s="10"/>
      <c r="C489" s="10"/>
      <c r="D489" s="42"/>
      <c r="E489" s="42"/>
      <c r="F489" s="42"/>
      <c r="G489" s="20">
        <v>5511</v>
      </c>
      <c r="H489" s="101"/>
      <c r="I489" s="101" t="s">
        <v>305</v>
      </c>
      <c r="J489" s="177">
        <v>0</v>
      </c>
      <c r="K489" s="177">
        <v>0</v>
      </c>
      <c r="L489" s="23"/>
    </row>
    <row r="490" spans="2:12" ht="14.25" customHeight="1" x14ac:dyDescent="0.2">
      <c r="B490" s="10"/>
      <c r="C490" s="10"/>
      <c r="D490" s="42"/>
      <c r="E490" s="42"/>
      <c r="F490" s="42"/>
      <c r="G490" s="20">
        <v>5512</v>
      </c>
      <c r="H490" s="101"/>
      <c r="I490" s="101" t="s">
        <v>306</v>
      </c>
      <c r="J490" s="177">
        <v>0</v>
      </c>
      <c r="K490" s="177">
        <v>0</v>
      </c>
      <c r="L490" s="23"/>
    </row>
    <row r="491" spans="2:12" ht="14.25" customHeight="1" x14ac:dyDescent="0.2">
      <c r="B491" s="10"/>
      <c r="C491" s="10"/>
      <c r="D491" s="42"/>
      <c r="E491" s="42"/>
      <c r="F491" s="42"/>
      <c r="G491" s="20">
        <v>5513</v>
      </c>
      <c r="H491" s="101"/>
      <c r="I491" s="101" t="s">
        <v>307</v>
      </c>
      <c r="J491" s="177">
        <v>0</v>
      </c>
      <c r="K491" s="177">
        <v>0</v>
      </c>
      <c r="L491" s="23"/>
    </row>
    <row r="492" spans="2:12" ht="14.25" customHeight="1" x14ac:dyDescent="0.2">
      <c r="B492" s="10"/>
      <c r="C492" s="10"/>
      <c r="D492" s="42"/>
      <c r="E492" s="42"/>
      <c r="F492" s="42"/>
      <c r="G492" s="20">
        <v>5514</v>
      </c>
      <c r="H492" s="101"/>
      <c r="I492" s="101" t="s">
        <v>308</v>
      </c>
      <c r="J492" s="177">
        <v>0</v>
      </c>
      <c r="K492" s="177">
        <v>0</v>
      </c>
      <c r="L492" s="23"/>
    </row>
    <row r="493" spans="2:12" ht="14.25" customHeight="1" x14ac:dyDescent="0.2">
      <c r="B493" s="10"/>
      <c r="C493" s="10"/>
      <c r="D493" s="42"/>
      <c r="E493" s="42"/>
      <c r="F493" s="42"/>
      <c r="G493" s="20">
        <v>5515</v>
      </c>
      <c r="H493" s="101"/>
      <c r="I493" s="101" t="s">
        <v>309</v>
      </c>
      <c r="J493" s="177">
        <v>0</v>
      </c>
      <c r="K493" s="177">
        <v>606158.66</v>
      </c>
      <c r="L493" s="23"/>
    </row>
    <row r="494" spans="2:12" ht="14.25" customHeight="1" x14ac:dyDescent="0.2">
      <c r="B494" s="10"/>
      <c r="C494" s="10"/>
      <c r="D494" s="42"/>
      <c r="E494" s="42"/>
      <c r="F494" s="42"/>
      <c r="G494" s="20">
        <v>5516</v>
      </c>
      <c r="H494" s="101"/>
      <c r="I494" s="101" t="s">
        <v>310</v>
      </c>
      <c r="J494" s="177">
        <v>0</v>
      </c>
      <c r="K494" s="177">
        <v>0</v>
      </c>
      <c r="L494" s="23"/>
    </row>
    <row r="495" spans="2:12" ht="14.25" customHeight="1" x14ac:dyDescent="0.2">
      <c r="B495" s="10"/>
      <c r="C495" s="10"/>
      <c r="D495" s="42"/>
      <c r="E495" s="42"/>
      <c r="F495" s="42"/>
      <c r="G495" s="20">
        <v>5517</v>
      </c>
      <c r="H495" s="101"/>
      <c r="I495" s="101" t="s">
        <v>311</v>
      </c>
      <c r="J495" s="177">
        <v>0</v>
      </c>
      <c r="K495" s="177">
        <v>0</v>
      </c>
      <c r="L495" s="23"/>
    </row>
    <row r="496" spans="2:12" ht="14.25" customHeight="1" x14ac:dyDescent="0.2">
      <c r="B496" s="10"/>
      <c r="C496" s="10"/>
      <c r="D496" s="42"/>
      <c r="E496" s="42"/>
      <c r="F496" s="42"/>
      <c r="G496" s="20">
        <v>5518</v>
      </c>
      <c r="H496" s="101"/>
      <c r="I496" s="101" t="s">
        <v>312</v>
      </c>
      <c r="J496" s="177">
        <v>0</v>
      </c>
      <c r="K496" s="177">
        <v>0</v>
      </c>
      <c r="L496" s="23"/>
    </row>
    <row r="497" spans="2:12" ht="14.25" customHeight="1" x14ac:dyDescent="0.2">
      <c r="B497" s="10"/>
      <c r="C497" s="10"/>
      <c r="D497" s="42"/>
      <c r="E497" s="42"/>
      <c r="F497" s="42"/>
      <c r="G497" s="20">
        <v>5520</v>
      </c>
      <c r="H497" s="101"/>
      <c r="I497" s="101" t="s">
        <v>313</v>
      </c>
      <c r="J497" s="177">
        <f>SUM(J498:J499)</f>
        <v>0</v>
      </c>
      <c r="K497" s="177">
        <f>SUM(K498:K499)</f>
        <v>0</v>
      </c>
      <c r="L497" s="23"/>
    </row>
    <row r="498" spans="2:12" ht="14.25" customHeight="1" x14ac:dyDescent="0.2">
      <c r="B498" s="10"/>
      <c r="C498" s="10"/>
      <c r="D498" s="42"/>
      <c r="E498" s="42"/>
      <c r="F498" s="42"/>
      <c r="G498" s="20">
        <v>5521</v>
      </c>
      <c r="H498" s="101"/>
      <c r="I498" s="101" t="s">
        <v>314</v>
      </c>
      <c r="J498" s="177">
        <v>0</v>
      </c>
      <c r="K498" s="177">
        <v>0</v>
      </c>
      <c r="L498" s="23"/>
    </row>
    <row r="499" spans="2:12" ht="14.25" customHeight="1" x14ac:dyDescent="0.2">
      <c r="B499" s="10"/>
      <c r="C499" s="10"/>
      <c r="D499" s="42"/>
      <c r="E499" s="42"/>
      <c r="F499" s="42"/>
      <c r="G499" s="20">
        <v>5522</v>
      </c>
      <c r="H499" s="101"/>
      <c r="I499" s="101" t="s">
        <v>315</v>
      </c>
      <c r="J499" s="177">
        <v>0</v>
      </c>
      <c r="K499" s="177">
        <v>0</v>
      </c>
      <c r="L499" s="23"/>
    </row>
    <row r="500" spans="2:12" ht="14.25" customHeight="1" x14ac:dyDescent="0.2">
      <c r="B500" s="10"/>
      <c r="C500" s="10"/>
      <c r="D500" s="42"/>
      <c r="E500" s="42"/>
      <c r="F500" s="42"/>
      <c r="G500" s="20">
        <v>5530</v>
      </c>
      <c r="H500" s="101"/>
      <c r="I500" s="101" t="s">
        <v>316</v>
      </c>
      <c r="J500" s="177">
        <f>SUM(J501:J505)</f>
        <v>0</v>
      </c>
      <c r="K500" s="177">
        <f>SUM(K501:K505)</f>
        <v>0</v>
      </c>
      <c r="L500" s="23"/>
    </row>
    <row r="501" spans="2:12" ht="14.25" customHeight="1" x14ac:dyDescent="0.2">
      <c r="B501" s="10"/>
      <c r="C501" s="10"/>
      <c r="D501" s="42"/>
      <c r="E501" s="42"/>
      <c r="F501" s="42"/>
      <c r="G501" s="20">
        <v>5531</v>
      </c>
      <c r="H501" s="101"/>
      <c r="I501" s="101" t="s">
        <v>317</v>
      </c>
      <c r="J501" s="177">
        <v>0</v>
      </c>
      <c r="K501" s="177">
        <v>0</v>
      </c>
      <c r="L501" s="23"/>
    </row>
    <row r="502" spans="2:12" ht="14.25" customHeight="1" x14ac:dyDescent="0.2">
      <c r="B502" s="10"/>
      <c r="C502" s="10"/>
      <c r="D502" s="42"/>
      <c r="E502" s="42"/>
      <c r="F502" s="42"/>
      <c r="G502" s="20">
        <v>5532</v>
      </c>
      <c r="H502" s="101"/>
      <c r="I502" s="101" t="s">
        <v>318</v>
      </c>
      <c r="J502" s="177">
        <v>0</v>
      </c>
      <c r="K502" s="177">
        <v>0</v>
      </c>
      <c r="L502" s="23"/>
    </row>
    <row r="503" spans="2:12" ht="14.25" customHeight="1" x14ac:dyDescent="0.2">
      <c r="B503" s="10"/>
      <c r="C503" s="10"/>
      <c r="D503" s="42"/>
      <c r="E503" s="42"/>
      <c r="F503" s="42"/>
      <c r="G503" s="20">
        <v>5533</v>
      </c>
      <c r="H503" s="101"/>
      <c r="I503" s="101" t="s">
        <v>319</v>
      </c>
      <c r="J503" s="177">
        <v>0</v>
      </c>
      <c r="K503" s="177">
        <v>0</v>
      </c>
      <c r="L503" s="23"/>
    </row>
    <row r="504" spans="2:12" ht="14.25" customHeight="1" x14ac:dyDescent="0.2">
      <c r="B504" s="10"/>
      <c r="C504" s="10"/>
      <c r="D504" s="42"/>
      <c r="E504" s="42"/>
      <c r="F504" s="42"/>
      <c r="G504" s="20">
        <v>5534</v>
      </c>
      <c r="H504" s="101"/>
      <c r="I504" s="101" t="s">
        <v>320</v>
      </c>
      <c r="J504" s="177">
        <v>0</v>
      </c>
      <c r="K504" s="177">
        <v>0</v>
      </c>
      <c r="L504" s="23"/>
    </row>
    <row r="505" spans="2:12" ht="14.25" customHeight="1" x14ac:dyDescent="0.2">
      <c r="B505" s="10"/>
      <c r="C505" s="10"/>
      <c r="D505" s="42"/>
      <c r="E505" s="42"/>
      <c r="F505" s="42"/>
      <c r="G505" s="20">
        <v>5535</v>
      </c>
      <c r="H505" s="101"/>
      <c r="I505" s="101" t="s">
        <v>321</v>
      </c>
      <c r="J505" s="177">
        <v>0</v>
      </c>
      <c r="K505" s="177">
        <v>0</v>
      </c>
      <c r="L505" s="23"/>
    </row>
    <row r="506" spans="2:12" ht="14.25" customHeight="1" x14ac:dyDescent="0.2">
      <c r="B506" s="10"/>
      <c r="C506" s="10"/>
      <c r="D506" s="42"/>
      <c r="E506" s="42"/>
      <c r="F506" s="42"/>
      <c r="G506" s="20">
        <v>5540</v>
      </c>
      <c r="H506" s="101"/>
      <c r="I506" s="101" t="s">
        <v>322</v>
      </c>
      <c r="J506" s="177">
        <f>SUM(J507)</f>
        <v>0</v>
      </c>
      <c r="K506" s="177">
        <f>SUM(K507)</f>
        <v>0</v>
      </c>
      <c r="L506" s="23"/>
    </row>
    <row r="507" spans="2:12" ht="14.25" customHeight="1" x14ac:dyDescent="0.2">
      <c r="B507" s="10"/>
      <c r="C507" s="10"/>
      <c r="D507" s="42"/>
      <c r="E507" s="42"/>
      <c r="F507" s="42"/>
      <c r="G507" s="20">
        <v>5541</v>
      </c>
      <c r="H507" s="101"/>
      <c r="I507" s="101" t="s">
        <v>322</v>
      </c>
      <c r="J507" s="177">
        <v>0</v>
      </c>
      <c r="K507" s="177">
        <v>0</v>
      </c>
      <c r="L507" s="23"/>
    </row>
    <row r="508" spans="2:12" ht="14.25" customHeight="1" x14ac:dyDescent="0.2">
      <c r="B508" s="10"/>
      <c r="C508" s="10"/>
      <c r="D508" s="42"/>
      <c r="E508" s="42"/>
      <c r="F508" s="42"/>
      <c r="G508" s="20">
        <v>5550</v>
      </c>
      <c r="H508" s="101"/>
      <c r="I508" s="101" t="s">
        <v>323</v>
      </c>
      <c r="J508" s="177">
        <f>SUM(J509)</f>
        <v>0</v>
      </c>
      <c r="K508" s="177">
        <f>SUM(K509)</f>
        <v>0</v>
      </c>
      <c r="L508" s="23"/>
    </row>
    <row r="509" spans="2:12" ht="14.25" customHeight="1" x14ac:dyDescent="0.2">
      <c r="B509" s="10"/>
      <c r="C509" s="10"/>
      <c r="D509" s="42"/>
      <c r="E509" s="42"/>
      <c r="F509" s="42"/>
      <c r="G509" s="20">
        <v>5551</v>
      </c>
      <c r="H509" s="101"/>
      <c r="I509" s="101" t="s">
        <v>323</v>
      </c>
      <c r="J509" s="177">
        <v>0</v>
      </c>
      <c r="K509" s="177">
        <v>0</v>
      </c>
      <c r="L509" s="23"/>
    </row>
    <row r="510" spans="2:12" ht="14.25" customHeight="1" x14ac:dyDescent="0.2">
      <c r="B510" s="10"/>
      <c r="C510" s="10"/>
      <c r="D510" s="42"/>
      <c r="E510" s="42"/>
      <c r="F510" s="42"/>
      <c r="G510" s="20">
        <v>5590</v>
      </c>
      <c r="H510" s="101"/>
      <c r="I510" s="101" t="s">
        <v>324</v>
      </c>
      <c r="J510" s="177">
        <f>SUM(J511:J518)</f>
        <v>-1.62</v>
      </c>
      <c r="K510" s="177">
        <f>SUM(K511:K518)</f>
        <v>-10.08</v>
      </c>
      <c r="L510" s="23"/>
    </row>
    <row r="511" spans="2:12" ht="14.25" customHeight="1" x14ac:dyDescent="0.2">
      <c r="B511" s="10"/>
      <c r="C511" s="10"/>
      <c r="D511" s="42"/>
      <c r="E511" s="42"/>
      <c r="F511" s="42"/>
      <c r="G511" s="20">
        <v>5591</v>
      </c>
      <c r="H511" s="101"/>
      <c r="I511" s="101" t="s">
        <v>325</v>
      </c>
      <c r="J511" s="177">
        <v>0</v>
      </c>
      <c r="K511" s="177">
        <v>0</v>
      </c>
      <c r="L511" s="23"/>
    </row>
    <row r="512" spans="2:12" ht="14.25" customHeight="1" x14ac:dyDescent="0.2">
      <c r="B512" s="10"/>
      <c r="C512" s="10"/>
      <c r="D512" s="42"/>
      <c r="E512" s="42"/>
      <c r="F512" s="42"/>
      <c r="G512" s="20">
        <v>5592</v>
      </c>
      <c r="H512" s="101"/>
      <c r="I512" s="101" t="s">
        <v>326</v>
      </c>
      <c r="J512" s="177">
        <v>0</v>
      </c>
      <c r="K512" s="177">
        <v>0</v>
      </c>
      <c r="L512" s="23"/>
    </row>
    <row r="513" spans="2:12" ht="14.25" customHeight="1" x14ac:dyDescent="0.2">
      <c r="B513" s="10"/>
      <c r="C513" s="10"/>
      <c r="D513" s="42"/>
      <c r="E513" s="42"/>
      <c r="F513" s="42"/>
      <c r="G513" s="20">
        <v>5593</v>
      </c>
      <c r="H513" s="101"/>
      <c r="I513" s="101" t="s">
        <v>327</v>
      </c>
      <c r="J513" s="177">
        <v>0</v>
      </c>
      <c r="K513" s="177">
        <v>0</v>
      </c>
      <c r="L513" s="23"/>
    </row>
    <row r="514" spans="2:12" ht="14.25" customHeight="1" x14ac:dyDescent="0.2">
      <c r="B514" s="10"/>
      <c r="C514" s="10"/>
      <c r="D514" s="42"/>
      <c r="E514" s="42"/>
      <c r="F514" s="42"/>
      <c r="G514" s="20">
        <v>5594</v>
      </c>
      <c r="H514" s="101"/>
      <c r="I514" s="101" t="s">
        <v>380</v>
      </c>
      <c r="J514" s="177">
        <v>0</v>
      </c>
      <c r="K514" s="177">
        <v>0</v>
      </c>
      <c r="L514" s="23"/>
    </row>
    <row r="515" spans="2:12" ht="14.25" customHeight="1" x14ac:dyDescent="0.2">
      <c r="B515" s="10"/>
      <c r="C515" s="10"/>
      <c r="D515" s="42"/>
      <c r="E515" s="42"/>
      <c r="F515" s="42"/>
      <c r="G515" s="20">
        <v>5595</v>
      </c>
      <c r="H515" s="101"/>
      <c r="I515" s="101" t="s">
        <v>329</v>
      </c>
      <c r="J515" s="177">
        <v>0</v>
      </c>
      <c r="K515" s="177">
        <v>0</v>
      </c>
      <c r="L515" s="23"/>
    </row>
    <row r="516" spans="2:12" ht="14.25" customHeight="1" x14ac:dyDescent="0.2">
      <c r="B516" s="10"/>
      <c r="C516" s="10"/>
      <c r="D516" s="42"/>
      <c r="E516" s="42"/>
      <c r="F516" s="42"/>
      <c r="G516" s="20">
        <v>5596</v>
      </c>
      <c r="H516" s="101"/>
      <c r="I516" s="101" t="s">
        <v>216</v>
      </c>
      <c r="J516" s="177">
        <v>0</v>
      </c>
      <c r="K516" s="177">
        <v>0</v>
      </c>
      <c r="L516" s="23"/>
    </row>
    <row r="517" spans="2:12" ht="14.25" customHeight="1" x14ac:dyDescent="0.2">
      <c r="B517" s="10"/>
      <c r="C517" s="10"/>
      <c r="D517" s="42"/>
      <c r="E517" s="42"/>
      <c r="F517" s="42"/>
      <c r="G517" s="20">
        <v>5597</v>
      </c>
      <c r="H517" s="101"/>
      <c r="I517" s="101" t="s">
        <v>330</v>
      </c>
      <c r="J517" s="177">
        <v>0</v>
      </c>
      <c r="K517" s="177">
        <v>0</v>
      </c>
      <c r="L517" s="23"/>
    </row>
    <row r="518" spans="2:12" ht="14.25" customHeight="1" x14ac:dyDescent="0.2">
      <c r="B518" s="10"/>
      <c r="C518" s="10"/>
      <c r="D518" s="42"/>
      <c r="E518" s="42"/>
      <c r="F518" s="42"/>
      <c r="G518" s="20">
        <v>5599</v>
      </c>
      <c r="H518" s="101"/>
      <c r="I518" s="101" t="s">
        <v>332</v>
      </c>
      <c r="J518" s="178">
        <v>-1.62</v>
      </c>
      <c r="K518" s="178">
        <v>-10.08</v>
      </c>
      <c r="L518" s="179"/>
    </row>
    <row r="519" spans="2:12" ht="14.25" customHeight="1" x14ac:dyDescent="0.2">
      <c r="D519" s="7"/>
      <c r="E519" s="7"/>
      <c r="F519" s="7"/>
      <c r="G519" s="96"/>
      <c r="H519" s="133"/>
      <c r="I519" s="133"/>
      <c r="J519" s="180"/>
      <c r="K519" s="180"/>
      <c r="L519" s="179"/>
    </row>
    <row r="520" spans="2:12" ht="14.25" customHeight="1" x14ac:dyDescent="0.2">
      <c r="D520" s="7"/>
      <c r="E520" s="7"/>
      <c r="F520" s="7"/>
      <c r="G520" s="96"/>
      <c r="H520" s="133"/>
      <c r="I520" s="133"/>
      <c r="J520" s="180"/>
      <c r="K520" s="180"/>
      <c r="L520" s="179"/>
    </row>
    <row r="521" spans="2:12" ht="14.25" customHeight="1" x14ac:dyDescent="0.2">
      <c r="D521" s="7"/>
      <c r="E521" s="7"/>
      <c r="F521" s="7"/>
      <c r="G521" s="96"/>
      <c r="H521" s="133"/>
      <c r="I521" s="133"/>
      <c r="J521" s="180"/>
      <c r="K521" s="180"/>
      <c r="L521" s="179"/>
    </row>
    <row r="522" spans="2:12" ht="14.25" customHeight="1" x14ac:dyDescent="0.2">
      <c r="C522" s="10"/>
      <c r="D522" s="42"/>
      <c r="E522" s="42"/>
      <c r="F522" s="42"/>
      <c r="G522" s="59">
        <v>5600</v>
      </c>
      <c r="H522" s="122"/>
      <c r="I522" s="122" t="s">
        <v>333</v>
      </c>
      <c r="J522" s="174">
        <f>J523</f>
        <v>0</v>
      </c>
      <c r="K522" s="174">
        <f>K523</f>
        <v>0</v>
      </c>
      <c r="L522" s="23"/>
    </row>
    <row r="523" spans="2:12" ht="14.25" customHeight="1" x14ac:dyDescent="0.2">
      <c r="C523" s="10"/>
      <c r="D523" s="42"/>
      <c r="E523" s="42"/>
      <c r="F523" s="42"/>
      <c r="G523" s="20">
        <v>5610</v>
      </c>
      <c r="H523" s="101"/>
      <c r="I523" s="101" t="s">
        <v>334</v>
      </c>
      <c r="J523" s="177">
        <f>J524</f>
        <v>0</v>
      </c>
      <c r="K523" s="177">
        <f>K524</f>
        <v>0</v>
      </c>
      <c r="L523" s="23"/>
    </row>
    <row r="524" spans="2:12" ht="14.25" customHeight="1" x14ac:dyDescent="0.2">
      <c r="C524" s="10"/>
      <c r="D524" s="42"/>
      <c r="E524" s="42"/>
      <c r="F524" s="42"/>
      <c r="G524" s="20">
        <v>5611</v>
      </c>
      <c r="H524" s="101"/>
      <c r="I524" s="101" t="s">
        <v>335</v>
      </c>
      <c r="J524" s="177">
        <v>0</v>
      </c>
      <c r="K524" s="177">
        <v>0</v>
      </c>
      <c r="L524" s="23"/>
    </row>
    <row r="525" spans="2:12" ht="14.25" customHeight="1" x14ac:dyDescent="0.2">
      <c r="C525" s="10"/>
      <c r="D525" s="42"/>
      <c r="E525" s="42"/>
      <c r="F525" s="42"/>
      <c r="G525" s="59">
        <v>2110</v>
      </c>
      <c r="H525" s="122"/>
      <c r="I525" s="122" t="s">
        <v>381</v>
      </c>
      <c r="J525" s="174">
        <f>SUM(J526:J530)</f>
        <v>477478.3</v>
      </c>
      <c r="K525" s="174">
        <f>SUM(K526:K530)</f>
        <v>187025.86000000002</v>
      </c>
      <c r="L525" s="23"/>
    </row>
    <row r="526" spans="2:12" ht="14.25" customHeight="1" x14ac:dyDescent="0.2">
      <c r="C526" s="10"/>
      <c r="D526" s="42"/>
      <c r="E526" s="42"/>
      <c r="F526" s="42"/>
      <c r="G526" s="20">
        <v>2111</v>
      </c>
      <c r="H526" s="101"/>
      <c r="I526" s="101" t="s">
        <v>382</v>
      </c>
      <c r="J526" s="177">
        <v>0</v>
      </c>
      <c r="K526" s="177">
        <v>0</v>
      </c>
      <c r="L526" s="23"/>
    </row>
    <row r="527" spans="2:12" ht="14.25" customHeight="1" x14ac:dyDescent="0.2">
      <c r="C527" s="10"/>
      <c r="D527" s="42"/>
      <c r="E527" s="42"/>
      <c r="F527" s="42"/>
      <c r="G527" s="20">
        <v>2112</v>
      </c>
      <c r="H527" s="101"/>
      <c r="I527" s="101" t="s">
        <v>383</v>
      </c>
      <c r="J527" s="177">
        <v>278917.61</v>
      </c>
      <c r="K527" s="177">
        <v>185199.79</v>
      </c>
      <c r="L527" s="30"/>
    </row>
    <row r="528" spans="2:12" ht="14.25" customHeight="1" x14ac:dyDescent="0.2">
      <c r="C528" s="10"/>
      <c r="D528" s="42"/>
      <c r="E528" s="42"/>
      <c r="F528" s="42"/>
      <c r="G528" s="20">
        <v>2112</v>
      </c>
      <c r="H528" s="101"/>
      <c r="I528" s="101" t="s">
        <v>384</v>
      </c>
      <c r="J528" s="177">
        <v>183172.89</v>
      </c>
      <c r="K528" s="177">
        <v>1826.07</v>
      </c>
      <c r="L528" s="30"/>
    </row>
    <row r="529" spans="3:13" ht="14.25" customHeight="1" x14ac:dyDescent="0.2">
      <c r="C529" s="10"/>
      <c r="D529" s="42"/>
      <c r="E529" s="42"/>
      <c r="F529" s="42"/>
      <c r="G529" s="20">
        <v>2115</v>
      </c>
      <c r="H529" s="101"/>
      <c r="I529" s="101" t="s">
        <v>385</v>
      </c>
      <c r="J529" s="177">
        <v>15387.8</v>
      </c>
      <c r="K529" s="177">
        <v>0</v>
      </c>
      <c r="L529" s="30"/>
    </row>
    <row r="530" spans="3:13" ht="14.25" customHeight="1" x14ac:dyDescent="0.2">
      <c r="C530" s="10"/>
      <c r="D530" s="42"/>
      <c r="E530" s="42"/>
      <c r="F530" s="42"/>
      <c r="G530" s="20">
        <v>2114</v>
      </c>
      <c r="H530" s="101"/>
      <c r="I530" s="101" t="s">
        <v>386</v>
      </c>
      <c r="J530" s="177">
        <v>0</v>
      </c>
      <c r="K530" s="177">
        <v>0</v>
      </c>
      <c r="L530" s="30"/>
    </row>
    <row r="531" spans="3:13" ht="14.25" customHeight="1" x14ac:dyDescent="0.2">
      <c r="C531" s="10"/>
      <c r="D531" s="42"/>
      <c r="E531" s="42"/>
      <c r="F531" s="42"/>
      <c r="G531" s="20"/>
      <c r="H531" s="101"/>
      <c r="I531" s="101" t="s">
        <v>387</v>
      </c>
      <c r="J531" s="177">
        <f>+J532</f>
        <v>4731988.17</v>
      </c>
      <c r="K531" s="177">
        <f>+K532</f>
        <v>0</v>
      </c>
      <c r="L531" s="30"/>
    </row>
    <row r="532" spans="3:13" ht="14.25" customHeight="1" x14ac:dyDescent="0.2">
      <c r="C532" s="10"/>
      <c r="D532" s="42"/>
      <c r="E532" s="42"/>
      <c r="F532" s="42"/>
      <c r="G532" s="20">
        <v>1120</v>
      </c>
      <c r="H532" s="101"/>
      <c r="I532" s="101" t="s">
        <v>388</v>
      </c>
      <c r="J532" s="177">
        <f>SUM(J533:J541)</f>
        <v>4731988.17</v>
      </c>
      <c r="K532" s="177">
        <f>SUM(K533:K541)</f>
        <v>0</v>
      </c>
      <c r="L532" s="30"/>
    </row>
    <row r="533" spans="3:13" ht="14.25" customHeight="1" x14ac:dyDescent="0.2">
      <c r="C533" s="10"/>
      <c r="D533" s="42"/>
      <c r="E533" s="42"/>
      <c r="F533" s="42"/>
      <c r="G533" s="20">
        <v>1124</v>
      </c>
      <c r="H533" s="101"/>
      <c r="I533" s="101" t="s">
        <v>389</v>
      </c>
      <c r="J533" s="177">
        <v>0</v>
      </c>
      <c r="K533" s="177">
        <v>0</v>
      </c>
      <c r="L533" s="30"/>
    </row>
    <row r="534" spans="3:13" ht="14.25" customHeight="1" x14ac:dyDescent="0.2">
      <c r="C534" s="10"/>
      <c r="D534" s="42"/>
      <c r="E534" s="42"/>
      <c r="F534" s="42"/>
      <c r="G534" s="20">
        <v>1124</v>
      </c>
      <c r="H534" s="101"/>
      <c r="I534" s="101" t="s">
        <v>390</v>
      </c>
      <c r="J534" s="177">
        <v>0</v>
      </c>
      <c r="K534" s="177">
        <v>0</v>
      </c>
      <c r="L534" s="30"/>
    </row>
    <row r="535" spans="3:13" ht="14.25" customHeight="1" x14ac:dyDescent="0.2">
      <c r="C535" s="10"/>
      <c r="D535" s="42"/>
      <c r="E535" s="42"/>
      <c r="F535" s="42"/>
      <c r="G535" s="20">
        <v>1124</v>
      </c>
      <c r="H535" s="101"/>
      <c r="I535" s="101" t="s">
        <v>391</v>
      </c>
      <c r="J535" s="177">
        <v>0</v>
      </c>
      <c r="K535" s="177">
        <v>0</v>
      </c>
      <c r="L535" s="30"/>
    </row>
    <row r="536" spans="3:13" ht="14.25" customHeight="1" x14ac:dyDescent="0.2">
      <c r="C536" s="10"/>
      <c r="D536" s="42"/>
      <c r="E536" s="42"/>
      <c r="F536" s="42"/>
      <c r="G536" s="20">
        <v>1124</v>
      </c>
      <c r="H536" s="101"/>
      <c r="I536" s="101" t="s">
        <v>392</v>
      </c>
      <c r="J536" s="177">
        <v>0</v>
      </c>
      <c r="K536" s="177">
        <v>0</v>
      </c>
      <c r="L536" s="30"/>
    </row>
    <row r="537" spans="3:13" ht="14.25" customHeight="1" x14ac:dyDescent="0.2">
      <c r="C537" s="10"/>
      <c r="D537" s="42"/>
      <c r="E537" s="42"/>
      <c r="F537" s="42"/>
      <c r="G537" s="20">
        <v>1124</v>
      </c>
      <c r="H537" s="101"/>
      <c r="I537" s="101" t="s">
        <v>393</v>
      </c>
      <c r="J537" s="177">
        <v>0</v>
      </c>
      <c r="K537" s="177">
        <v>0</v>
      </c>
      <c r="L537" s="30"/>
    </row>
    <row r="538" spans="3:13" ht="14.25" customHeight="1" x14ac:dyDescent="0.2">
      <c r="C538" s="10"/>
      <c r="D538" s="42"/>
      <c r="E538" s="42"/>
      <c r="F538" s="42"/>
      <c r="G538" s="20">
        <v>1124</v>
      </c>
      <c r="H538" s="101"/>
      <c r="I538" s="101" t="s">
        <v>394</v>
      </c>
      <c r="J538" s="177">
        <v>0</v>
      </c>
      <c r="K538" s="177">
        <v>0</v>
      </c>
      <c r="L538" s="30"/>
    </row>
    <row r="539" spans="3:13" ht="14.25" customHeight="1" x14ac:dyDescent="0.2">
      <c r="C539" s="10"/>
      <c r="D539" s="42"/>
      <c r="E539" s="42"/>
      <c r="F539" s="42"/>
      <c r="G539" s="20">
        <v>1122</v>
      </c>
      <c r="H539" s="101"/>
      <c r="I539" s="101" t="s">
        <v>395</v>
      </c>
      <c r="J539" s="177">
        <v>0</v>
      </c>
      <c r="K539" s="177">
        <v>0</v>
      </c>
      <c r="L539" s="30"/>
    </row>
    <row r="540" spans="3:13" ht="14.25" customHeight="1" x14ac:dyDescent="0.2">
      <c r="C540" s="10"/>
      <c r="D540" s="42"/>
      <c r="E540" s="42"/>
      <c r="F540" s="42"/>
      <c r="G540" s="20">
        <v>1122</v>
      </c>
      <c r="H540" s="101"/>
      <c r="I540" s="101" t="s">
        <v>396</v>
      </c>
      <c r="J540" s="177">
        <v>0</v>
      </c>
      <c r="K540" s="177">
        <v>0</v>
      </c>
      <c r="L540" s="30"/>
    </row>
    <row r="541" spans="3:13" ht="14.25" customHeight="1" x14ac:dyDescent="0.2">
      <c r="C541" s="10"/>
      <c r="D541" s="42"/>
      <c r="E541" s="42"/>
      <c r="F541" s="42"/>
      <c r="G541" s="20">
        <v>1122</v>
      </c>
      <c r="H541" s="101"/>
      <c r="I541" s="101" t="s">
        <v>397</v>
      </c>
      <c r="J541" s="177">
        <v>4731988.17</v>
      </c>
      <c r="K541" s="177">
        <v>0</v>
      </c>
      <c r="L541" s="30"/>
    </row>
    <row r="542" spans="3:13" ht="14.25" customHeight="1" x14ac:dyDescent="0.2">
      <c r="C542" s="10"/>
      <c r="D542" s="42"/>
      <c r="E542" s="42"/>
      <c r="F542" s="42"/>
      <c r="G542" s="181"/>
      <c r="H542" s="122"/>
      <c r="I542" s="122" t="s">
        <v>398</v>
      </c>
      <c r="J542" s="174">
        <f>J473+J474-J531</f>
        <v>929093.74000000022</v>
      </c>
      <c r="K542" s="174">
        <f>K473+K474-K531</f>
        <v>6462319.9300000006</v>
      </c>
      <c r="L542" s="30"/>
    </row>
    <row r="543" spans="3:13" ht="14.25" customHeight="1" x14ac:dyDescent="0.2">
      <c r="C543" s="10"/>
      <c r="D543" s="42"/>
      <c r="E543" s="42"/>
      <c r="F543" s="42"/>
      <c r="G543" s="9"/>
      <c r="H543" s="11"/>
      <c r="I543" s="11"/>
      <c r="J543" s="182"/>
      <c r="K543" s="182"/>
      <c r="L543" s="173"/>
      <c r="M543" s="1"/>
    </row>
    <row r="544" spans="3:13" ht="14.25" customHeight="1" x14ac:dyDescent="0.2">
      <c r="C544" s="10"/>
      <c r="D544" s="9"/>
      <c r="E544" s="9"/>
      <c r="F544" s="9"/>
      <c r="G544" s="9"/>
      <c r="H544" s="9"/>
      <c r="I544" s="36"/>
      <c r="J544" s="36"/>
      <c r="K544" s="183"/>
      <c r="L544" s="184"/>
      <c r="M544" s="1"/>
    </row>
    <row r="545" spans="3:18" ht="14.25" customHeight="1" x14ac:dyDescent="0.2">
      <c r="C545" s="10"/>
      <c r="D545" s="10"/>
      <c r="E545" s="10"/>
      <c r="F545" s="11" t="s">
        <v>399</v>
      </c>
      <c r="G545" s="11"/>
      <c r="H545" s="11"/>
      <c r="I545" s="11"/>
      <c r="J545" s="11"/>
      <c r="K545" s="11"/>
      <c r="L545" s="13"/>
    </row>
    <row r="546" spans="3:18" ht="14.25" customHeight="1" x14ac:dyDescent="0.2">
      <c r="C546" s="10"/>
      <c r="D546" s="9"/>
      <c r="E546" s="9"/>
      <c r="F546" s="9"/>
      <c r="G546" s="6" t="s">
        <v>400</v>
      </c>
      <c r="H546" s="6"/>
      <c r="I546" s="6"/>
      <c r="J546" s="6"/>
      <c r="K546" s="185" t="s">
        <v>139</v>
      </c>
      <c r="L546" s="186"/>
    </row>
    <row r="547" spans="3:18" ht="14.25" customHeight="1" x14ac:dyDescent="0.2">
      <c r="C547" s="10"/>
      <c r="D547" s="9"/>
      <c r="E547" s="9"/>
      <c r="F547" s="9"/>
      <c r="G547" s="9"/>
      <c r="H547" s="9"/>
      <c r="I547" s="10"/>
      <c r="J547" s="9"/>
      <c r="K547" s="9"/>
      <c r="L547" s="3"/>
    </row>
    <row r="548" spans="3:18" ht="14.25" customHeight="1" x14ac:dyDescent="0.2">
      <c r="C548" s="10"/>
      <c r="D548" s="14"/>
      <c r="E548" s="14"/>
      <c r="F548" s="14"/>
      <c r="G548" s="65" t="s">
        <v>401</v>
      </c>
      <c r="H548" s="59"/>
      <c r="I548" s="91"/>
      <c r="J548" s="187"/>
      <c r="K548" s="188">
        <v>16408885.710000001</v>
      </c>
      <c r="L548" s="189"/>
      <c r="M548" s="190">
        <v>16408885.710000001</v>
      </c>
      <c r="N548" s="190" t="s">
        <v>402</v>
      </c>
      <c r="O548" s="190">
        <f>+K548-M548</f>
        <v>0</v>
      </c>
    </row>
    <row r="549" spans="3:18" ht="14.25" customHeight="1" x14ac:dyDescent="0.2">
      <c r="C549" s="10"/>
      <c r="D549" s="9"/>
      <c r="E549" s="9"/>
      <c r="F549" s="9"/>
      <c r="G549" s="65" t="s">
        <v>403</v>
      </c>
      <c r="H549" s="26"/>
      <c r="I549" s="91"/>
      <c r="J549" s="91"/>
      <c r="K549" s="188">
        <f>+SUM(K550:K555)</f>
        <v>0</v>
      </c>
      <c r="L549" s="189"/>
    </row>
    <row r="550" spans="3:18" ht="14.25" customHeight="1" x14ac:dyDescent="0.2">
      <c r="C550" s="10"/>
      <c r="D550" s="10"/>
      <c r="E550" s="10"/>
      <c r="F550" s="10"/>
      <c r="G550" s="20">
        <v>2.1</v>
      </c>
      <c r="H550" s="91" t="s">
        <v>201</v>
      </c>
      <c r="I550" s="91"/>
      <c r="J550" s="91"/>
      <c r="K550" s="191">
        <v>0</v>
      </c>
      <c r="L550" s="192"/>
    </row>
    <row r="551" spans="3:18" ht="14.25" customHeight="1" x14ac:dyDescent="0.2">
      <c r="C551" s="10"/>
      <c r="D551" s="10"/>
      <c r="E551" s="10"/>
      <c r="F551" s="10"/>
      <c r="G551" s="20">
        <v>2.2000000000000002</v>
      </c>
      <c r="H551" s="91" t="s">
        <v>404</v>
      </c>
      <c r="I551" s="91"/>
      <c r="J551" s="91"/>
      <c r="K551" s="191">
        <v>0</v>
      </c>
      <c r="L551" s="192"/>
    </row>
    <row r="552" spans="3:18" ht="14.25" customHeight="1" x14ac:dyDescent="0.2">
      <c r="C552" s="10"/>
      <c r="D552" s="10"/>
      <c r="E552" s="10"/>
      <c r="F552" s="10"/>
      <c r="G552" s="20">
        <v>2.2999999999999998</v>
      </c>
      <c r="H552" s="91" t="s">
        <v>210</v>
      </c>
      <c r="I552" s="91"/>
      <c r="J552" s="91"/>
      <c r="K552" s="191">
        <v>0</v>
      </c>
      <c r="L552" s="192"/>
      <c r="R552" s="54"/>
    </row>
    <row r="553" spans="3:18" ht="14.25" customHeight="1" x14ac:dyDescent="0.2">
      <c r="C553" s="10"/>
      <c r="D553" s="10"/>
      <c r="E553" s="10"/>
      <c r="F553" s="10"/>
      <c r="G553" s="20">
        <v>2.4</v>
      </c>
      <c r="H553" s="91" t="s">
        <v>211</v>
      </c>
      <c r="I553" s="91"/>
      <c r="J553" s="91"/>
      <c r="K553" s="191">
        <v>0</v>
      </c>
      <c r="L553" s="192"/>
    </row>
    <row r="554" spans="3:18" ht="14.25" customHeight="1" x14ac:dyDescent="0.2">
      <c r="C554" s="10"/>
      <c r="D554" s="10"/>
      <c r="E554" s="10"/>
      <c r="F554" s="10"/>
      <c r="G554" s="20">
        <v>2.5</v>
      </c>
      <c r="H554" s="26" t="s">
        <v>212</v>
      </c>
      <c r="I554" s="91"/>
      <c r="J554" s="91"/>
      <c r="K554" s="191">
        <v>0</v>
      </c>
      <c r="L554" s="192"/>
    </row>
    <row r="555" spans="3:18" ht="14.25" customHeight="1" x14ac:dyDescent="0.2">
      <c r="C555" s="10"/>
      <c r="D555" s="10"/>
      <c r="E555" s="10"/>
      <c r="F555" s="10"/>
      <c r="G555" s="20">
        <v>2.6</v>
      </c>
      <c r="H555" s="26" t="s">
        <v>405</v>
      </c>
      <c r="I555" s="91"/>
      <c r="J555" s="91"/>
      <c r="K555" s="191">
        <v>0</v>
      </c>
      <c r="L555" s="192"/>
    </row>
    <row r="556" spans="3:18" ht="14.25" customHeight="1" x14ac:dyDescent="0.2">
      <c r="C556" s="10"/>
      <c r="D556" s="72"/>
      <c r="E556" s="72"/>
      <c r="F556" s="72"/>
      <c r="G556" s="65" t="s">
        <v>406</v>
      </c>
      <c r="H556" s="20"/>
      <c r="I556" s="91"/>
      <c r="J556" s="191"/>
      <c r="K556" s="187">
        <f>+SUM(K557:K559)</f>
        <v>5832.94</v>
      </c>
      <c r="L556" s="189"/>
      <c r="O556" s="135"/>
    </row>
    <row r="557" spans="3:18" ht="14.25" customHeight="1" x14ac:dyDescent="0.2">
      <c r="C557" s="10"/>
      <c r="D557" s="10"/>
      <c r="E557" s="10"/>
      <c r="F557" s="10"/>
      <c r="G557" s="20">
        <v>3.1</v>
      </c>
      <c r="H557" s="26" t="s">
        <v>407</v>
      </c>
      <c r="I557" s="91"/>
      <c r="J557" s="91"/>
      <c r="K557" s="191">
        <v>0</v>
      </c>
      <c r="L557" s="192"/>
      <c r="O557" s="135"/>
      <c r="P557" s="135"/>
    </row>
    <row r="558" spans="3:18" ht="14.25" customHeight="1" x14ac:dyDescent="0.2">
      <c r="C558" s="10"/>
      <c r="D558" s="10"/>
      <c r="E558" s="10"/>
      <c r="F558" s="10"/>
      <c r="G558" s="20">
        <v>3.2</v>
      </c>
      <c r="H558" s="26" t="s">
        <v>408</v>
      </c>
      <c r="I558" s="91"/>
      <c r="J558" s="91"/>
      <c r="K558" s="191">
        <v>0</v>
      </c>
      <c r="L558" s="192"/>
    </row>
    <row r="559" spans="3:18" ht="14.25" customHeight="1" x14ac:dyDescent="0.2">
      <c r="C559" s="10"/>
      <c r="D559" s="10"/>
      <c r="E559" s="10"/>
      <c r="F559" s="10"/>
      <c r="G559" s="20">
        <v>3.3</v>
      </c>
      <c r="H559" s="26" t="s">
        <v>409</v>
      </c>
      <c r="I559" s="91"/>
      <c r="J559" s="91"/>
      <c r="K559" s="191">
        <v>5832.94</v>
      </c>
      <c r="L559" s="192"/>
      <c r="M559" s="81">
        <v>5832.94</v>
      </c>
      <c r="N559" s="1" t="s">
        <v>141</v>
      </c>
      <c r="O559" s="1" t="s">
        <v>410</v>
      </c>
    </row>
    <row r="560" spans="3:18" ht="21.75" customHeight="1" x14ac:dyDescent="0.2">
      <c r="C560" s="10"/>
      <c r="D560" s="11"/>
      <c r="E560" s="11"/>
      <c r="F560" s="11"/>
      <c r="G560" s="65" t="s">
        <v>411</v>
      </c>
      <c r="H560" s="59"/>
      <c r="I560" s="91"/>
      <c r="J560" s="187"/>
      <c r="K560" s="187">
        <f>+K548+K549-K556</f>
        <v>16403052.770000001</v>
      </c>
      <c r="L560" s="189"/>
      <c r="M560" s="136">
        <v>16403052.75</v>
      </c>
      <c r="N560" s="193" t="s">
        <v>141</v>
      </c>
      <c r="O560" s="190">
        <f>+K560-M560</f>
        <v>2.0000001415610313E-2</v>
      </c>
    </row>
    <row r="561" spans="3:17" ht="14.25" customHeight="1" x14ac:dyDescent="0.2">
      <c r="D561" s="1"/>
      <c r="E561" s="1"/>
      <c r="F561" s="1"/>
      <c r="G561" s="1"/>
      <c r="H561" s="1"/>
      <c r="I561" s="1"/>
      <c r="J561" s="1"/>
      <c r="K561" s="1"/>
      <c r="L561" s="1"/>
    </row>
    <row r="562" spans="3:17" ht="14.25" customHeight="1" x14ac:dyDescent="0.2">
      <c r="D562" s="1"/>
      <c r="E562" s="1"/>
      <c r="F562" s="1"/>
      <c r="G562" s="1"/>
      <c r="H562" s="1"/>
      <c r="I562" s="1"/>
      <c r="J562" s="1"/>
      <c r="K562" s="1"/>
      <c r="L562" s="1"/>
    </row>
    <row r="563" spans="3:17" ht="14.25" customHeight="1" x14ac:dyDescent="0.2">
      <c r="C563" s="10"/>
      <c r="D563" s="10"/>
      <c r="E563" s="10"/>
      <c r="F563" s="11" t="s">
        <v>412</v>
      </c>
      <c r="G563" s="11"/>
      <c r="H563" s="11"/>
      <c r="I563" s="11"/>
      <c r="J563" s="11"/>
      <c r="K563" s="11"/>
      <c r="L563" s="13"/>
    </row>
    <row r="564" spans="3:17" ht="14.25" customHeight="1" x14ac:dyDescent="0.2">
      <c r="C564" s="10"/>
      <c r="D564" s="9"/>
      <c r="E564" s="9"/>
      <c r="F564" s="9"/>
      <c r="G564" s="18" t="s">
        <v>400</v>
      </c>
      <c r="H564" s="18"/>
      <c r="I564" s="18"/>
      <c r="J564" s="18"/>
      <c r="K564" s="185" t="s">
        <v>139</v>
      </c>
      <c r="L564" s="186"/>
    </row>
    <row r="565" spans="3:17" ht="14.25" customHeight="1" x14ac:dyDescent="0.2">
      <c r="C565" s="10"/>
      <c r="D565" s="10"/>
      <c r="E565" s="10"/>
      <c r="F565" s="10"/>
      <c r="G565" s="65" t="s">
        <v>413</v>
      </c>
      <c r="H565" s="91"/>
      <c r="I565" s="91"/>
      <c r="J565" s="194"/>
      <c r="K565" s="187">
        <v>162247574.71000001</v>
      </c>
      <c r="L565" s="189"/>
      <c r="M565" s="195">
        <v>162247574.71000001</v>
      </c>
      <c r="N565" s="196" t="s">
        <v>414</v>
      </c>
      <c r="O565" s="196"/>
      <c r="P565" s="195">
        <f>+K565-M565</f>
        <v>0</v>
      </c>
      <c r="Q565" s="81"/>
    </row>
    <row r="566" spans="3:17" ht="14.25" customHeight="1" x14ac:dyDescent="0.2">
      <c r="C566" s="10"/>
      <c r="D566" s="10"/>
      <c r="E566" s="10"/>
      <c r="F566" s="10"/>
      <c r="G566" s="65" t="s">
        <v>415</v>
      </c>
      <c r="H566" s="91"/>
      <c r="I566" s="91"/>
      <c r="J566" s="194"/>
      <c r="K566" s="197">
        <f>+SUM(K567:K587)</f>
        <v>151028125.56999999</v>
      </c>
      <c r="L566" s="198"/>
      <c r="N566" s="13"/>
      <c r="O566" s="13"/>
    </row>
    <row r="567" spans="3:17" ht="14.25" customHeight="1" x14ac:dyDescent="0.2">
      <c r="C567" s="10"/>
      <c r="D567" s="10"/>
      <c r="E567" s="10"/>
      <c r="F567" s="10"/>
      <c r="G567" s="199">
        <v>2.1</v>
      </c>
      <c r="H567" s="200" t="s">
        <v>233</v>
      </c>
      <c r="I567" s="200"/>
      <c r="J567" s="200"/>
      <c r="K567" s="201">
        <v>0</v>
      </c>
      <c r="L567" s="202"/>
      <c r="N567" s="13"/>
      <c r="O567" s="13"/>
    </row>
    <row r="568" spans="3:17" ht="14.25" customHeight="1" x14ac:dyDescent="0.2">
      <c r="C568" s="10"/>
      <c r="D568" s="10"/>
      <c r="E568" s="10"/>
      <c r="F568" s="10"/>
      <c r="G568" s="199">
        <v>2.2000000000000002</v>
      </c>
      <c r="H568" s="200" t="s">
        <v>230</v>
      </c>
      <c r="I568" s="200"/>
      <c r="J568" s="200"/>
      <c r="K568" s="201">
        <v>0</v>
      </c>
      <c r="L568" s="202"/>
      <c r="N568" s="13"/>
      <c r="O568" s="13"/>
    </row>
    <row r="569" spans="3:17" ht="14.25" customHeight="1" x14ac:dyDescent="0.2">
      <c r="C569" s="10"/>
      <c r="D569" s="10"/>
      <c r="E569" s="10"/>
      <c r="F569" s="10"/>
      <c r="G569" s="199">
        <v>2.2999999999999998</v>
      </c>
      <c r="H569" s="200" t="s">
        <v>62</v>
      </c>
      <c r="I569" s="200"/>
      <c r="J569" s="200"/>
      <c r="K569" s="201">
        <v>0</v>
      </c>
      <c r="L569" s="202"/>
      <c r="M569" s="203">
        <v>0</v>
      </c>
      <c r="N569" s="196" t="s">
        <v>416</v>
      </c>
      <c r="O569" s="195">
        <f>+K569-M569</f>
        <v>0</v>
      </c>
    </row>
    <row r="570" spans="3:17" ht="14.25" customHeight="1" x14ac:dyDescent="0.2">
      <c r="C570" s="10"/>
      <c r="D570" s="10"/>
      <c r="E570" s="10"/>
      <c r="F570" s="10"/>
      <c r="G570" s="199">
        <v>2.4</v>
      </c>
      <c r="H570" s="200" t="s">
        <v>63</v>
      </c>
      <c r="I570" s="200"/>
      <c r="J570" s="200"/>
      <c r="K570" s="201">
        <v>0</v>
      </c>
      <c r="L570" s="202"/>
      <c r="M570" s="203">
        <v>0</v>
      </c>
      <c r="N570" s="196" t="s">
        <v>416</v>
      </c>
      <c r="O570" s="195">
        <f>+K570-M570</f>
        <v>0</v>
      </c>
    </row>
    <row r="571" spans="3:17" ht="14.25" customHeight="1" x14ac:dyDescent="0.2">
      <c r="C571" s="10"/>
      <c r="D571" s="10"/>
      <c r="E571" s="10"/>
      <c r="F571" s="10"/>
      <c r="G571" s="199">
        <v>2.5</v>
      </c>
      <c r="H571" s="200" t="s">
        <v>64</v>
      </c>
      <c r="I571" s="200"/>
      <c r="J571" s="200"/>
      <c r="K571" s="201">
        <v>0</v>
      </c>
      <c r="L571" s="202"/>
      <c r="N571" s="13"/>
      <c r="O571" s="13"/>
    </row>
    <row r="572" spans="3:17" ht="14.25" customHeight="1" x14ac:dyDescent="0.2">
      <c r="C572" s="10"/>
      <c r="D572" s="10"/>
      <c r="E572" s="10"/>
      <c r="F572" s="10"/>
      <c r="G572" s="199">
        <v>2.6</v>
      </c>
      <c r="H572" s="200" t="s">
        <v>65</v>
      </c>
      <c r="I572" s="200"/>
      <c r="J572" s="200"/>
      <c r="K572" s="201">
        <v>0</v>
      </c>
      <c r="L572" s="202"/>
      <c r="N572" s="13"/>
      <c r="O572" s="13"/>
    </row>
    <row r="573" spans="3:17" ht="14.25" customHeight="1" x14ac:dyDescent="0.2">
      <c r="C573" s="10"/>
      <c r="D573" s="10"/>
      <c r="E573" s="10"/>
      <c r="F573" s="10"/>
      <c r="G573" s="199">
        <v>2.7</v>
      </c>
      <c r="H573" s="200" t="s">
        <v>66</v>
      </c>
      <c r="I573" s="200"/>
      <c r="J573" s="200"/>
      <c r="K573" s="201">
        <v>0</v>
      </c>
      <c r="L573" s="202"/>
      <c r="N573" s="13"/>
      <c r="O573" s="13"/>
    </row>
    <row r="574" spans="3:17" ht="14.25" customHeight="1" x14ac:dyDescent="0.2">
      <c r="C574" s="10"/>
      <c r="D574" s="10"/>
      <c r="E574" s="10"/>
      <c r="F574" s="10"/>
      <c r="G574" s="199">
        <v>2.8</v>
      </c>
      <c r="H574" s="200" t="s">
        <v>368</v>
      </c>
      <c r="I574" s="200"/>
      <c r="J574" s="200"/>
      <c r="K574" s="201">
        <v>0</v>
      </c>
      <c r="L574" s="202"/>
      <c r="M574" s="195">
        <v>0</v>
      </c>
      <c r="N574" s="196" t="s">
        <v>416</v>
      </c>
      <c r="O574" s="195">
        <f>+K574-M574</f>
        <v>0</v>
      </c>
    </row>
    <row r="575" spans="3:17" ht="14.25" customHeight="1" x14ac:dyDescent="0.2">
      <c r="C575" s="10"/>
      <c r="D575" s="10"/>
      <c r="E575" s="10"/>
      <c r="F575" s="10"/>
      <c r="G575" s="199">
        <v>2.9</v>
      </c>
      <c r="H575" s="200" t="s">
        <v>69</v>
      </c>
      <c r="I575" s="200"/>
      <c r="J575" s="200"/>
      <c r="K575" s="201">
        <v>0</v>
      </c>
      <c r="L575" s="202"/>
      <c r="N575" s="13"/>
      <c r="O575" s="13"/>
    </row>
    <row r="576" spans="3:17" ht="14.25" customHeight="1" x14ac:dyDescent="0.2">
      <c r="C576" s="10"/>
      <c r="D576" s="10"/>
      <c r="E576" s="10"/>
      <c r="F576" s="10"/>
      <c r="G576" s="199" t="s">
        <v>417</v>
      </c>
      <c r="H576" s="200" t="s">
        <v>418</v>
      </c>
      <c r="I576" s="200"/>
      <c r="J576" s="200"/>
      <c r="K576" s="201">
        <v>0</v>
      </c>
      <c r="L576" s="202"/>
    </row>
    <row r="577" spans="3:16" ht="14.25" customHeight="1" x14ac:dyDescent="0.2">
      <c r="C577" s="10"/>
      <c r="D577" s="10"/>
      <c r="E577" s="10"/>
      <c r="F577" s="10"/>
      <c r="G577" s="199" t="s">
        <v>419</v>
      </c>
      <c r="H577" s="200" t="s">
        <v>70</v>
      </c>
      <c r="I577" s="200"/>
      <c r="J577" s="200"/>
      <c r="K577" s="201">
        <v>0</v>
      </c>
      <c r="L577" s="202"/>
      <c r="O577" s="135"/>
      <c r="P577" s="159"/>
    </row>
    <row r="578" spans="3:16" ht="14.25" customHeight="1" x14ac:dyDescent="0.2">
      <c r="C578" s="10"/>
      <c r="D578" s="10"/>
      <c r="E578" s="10"/>
      <c r="F578" s="10"/>
      <c r="G578" s="199" t="s">
        <v>420</v>
      </c>
      <c r="H578" s="200" t="s">
        <v>421</v>
      </c>
      <c r="I578" s="200"/>
      <c r="J578" s="200"/>
      <c r="K578" s="201">
        <v>0</v>
      </c>
      <c r="L578" s="202"/>
    </row>
    <row r="579" spans="3:16" ht="14.25" customHeight="1" x14ac:dyDescent="0.2">
      <c r="C579" s="10"/>
      <c r="D579" s="10"/>
      <c r="E579" s="10"/>
      <c r="F579" s="10"/>
      <c r="G579" s="199" t="s">
        <v>422</v>
      </c>
      <c r="H579" s="200" t="s">
        <v>423</v>
      </c>
      <c r="I579" s="200"/>
      <c r="J579" s="200"/>
      <c r="K579" s="201">
        <v>151028125.56999999</v>
      </c>
      <c r="L579" s="202"/>
      <c r="M579" s="204">
        <v>151028125.56999999</v>
      </c>
      <c r="N579" s="196" t="s">
        <v>416</v>
      </c>
      <c r="O579" s="195">
        <f>+K579-M579</f>
        <v>0</v>
      </c>
    </row>
    <row r="580" spans="3:16" ht="14.25" customHeight="1" x14ac:dyDescent="0.2">
      <c r="C580" s="10"/>
      <c r="D580" s="10"/>
      <c r="E580" s="10"/>
      <c r="F580" s="10"/>
      <c r="G580" s="199" t="s">
        <v>424</v>
      </c>
      <c r="H580" s="200" t="s">
        <v>425</v>
      </c>
      <c r="I580" s="200"/>
      <c r="J580" s="200"/>
      <c r="K580" s="201">
        <v>0</v>
      </c>
      <c r="L580" s="202"/>
      <c r="P580" s="31"/>
    </row>
    <row r="581" spans="3:16" ht="14.25" customHeight="1" x14ac:dyDescent="0.2">
      <c r="C581" s="10"/>
      <c r="D581" s="10"/>
      <c r="E581" s="10"/>
      <c r="F581" s="10"/>
      <c r="G581" s="199" t="s">
        <v>426</v>
      </c>
      <c r="H581" s="200" t="s">
        <v>427</v>
      </c>
      <c r="I581" s="200"/>
      <c r="J581" s="200"/>
      <c r="K581" s="201">
        <v>0</v>
      </c>
      <c r="L581" s="202"/>
      <c r="N581" s="31"/>
    </row>
    <row r="582" spans="3:16" ht="14.25" customHeight="1" x14ac:dyDescent="0.2">
      <c r="C582" s="10"/>
      <c r="D582" s="10"/>
      <c r="E582" s="10"/>
      <c r="F582" s="10"/>
      <c r="G582" s="199" t="s">
        <v>428</v>
      </c>
      <c r="H582" s="200" t="s">
        <v>429</v>
      </c>
      <c r="I582" s="200"/>
      <c r="J582" s="200"/>
      <c r="K582" s="201">
        <v>0</v>
      </c>
      <c r="L582" s="202"/>
      <c r="M582" s="81"/>
    </row>
    <row r="583" spans="3:16" ht="14.25" customHeight="1" x14ac:dyDescent="0.2">
      <c r="C583" s="10"/>
      <c r="D583" s="10"/>
      <c r="E583" s="10"/>
      <c r="F583" s="10"/>
      <c r="G583" s="199" t="s">
        <v>430</v>
      </c>
      <c r="H583" s="200" t="s">
        <v>431</v>
      </c>
      <c r="I583" s="200"/>
      <c r="J583" s="200"/>
      <c r="K583" s="201">
        <v>0</v>
      </c>
      <c r="L583" s="202"/>
    </row>
    <row r="584" spans="3:16" ht="14.25" customHeight="1" x14ac:dyDescent="0.2">
      <c r="C584" s="10"/>
      <c r="D584" s="10"/>
      <c r="E584" s="10"/>
      <c r="F584" s="10"/>
      <c r="G584" s="199" t="s">
        <v>432</v>
      </c>
      <c r="H584" s="200" t="s">
        <v>433</v>
      </c>
      <c r="I584" s="200"/>
      <c r="J584" s="200"/>
      <c r="K584" s="201">
        <v>0</v>
      </c>
      <c r="L584" s="202"/>
    </row>
    <row r="585" spans="3:16" ht="14.25" customHeight="1" x14ac:dyDescent="0.2">
      <c r="C585" s="10"/>
      <c r="D585" s="10"/>
      <c r="E585" s="10"/>
      <c r="F585" s="10"/>
      <c r="G585" s="199" t="s">
        <v>434</v>
      </c>
      <c r="H585" s="200" t="s">
        <v>435</v>
      </c>
      <c r="I585" s="200"/>
      <c r="J585" s="200"/>
      <c r="K585" s="201">
        <v>0</v>
      </c>
      <c r="L585" s="202"/>
    </row>
    <row r="586" spans="3:16" ht="14.25" customHeight="1" x14ac:dyDescent="0.2">
      <c r="C586" s="10"/>
      <c r="D586" s="10"/>
      <c r="E586" s="10"/>
      <c r="F586" s="10"/>
      <c r="G586" s="199" t="s">
        <v>436</v>
      </c>
      <c r="H586" s="200" t="s">
        <v>437</v>
      </c>
      <c r="I586" s="200"/>
      <c r="J586" s="200"/>
      <c r="K586" s="201">
        <v>0</v>
      </c>
      <c r="L586" s="202"/>
    </row>
    <row r="587" spans="3:16" ht="14.25" customHeight="1" x14ac:dyDescent="0.2">
      <c r="C587" s="10"/>
      <c r="D587" s="10"/>
      <c r="E587" s="10"/>
      <c r="F587" s="10"/>
      <c r="G587" s="199" t="s">
        <v>438</v>
      </c>
      <c r="H587" s="200" t="s">
        <v>439</v>
      </c>
      <c r="I587" s="200"/>
      <c r="J587" s="200"/>
      <c r="K587" s="201">
        <v>0</v>
      </c>
      <c r="L587" s="202"/>
      <c r="M587" s="81"/>
      <c r="N587" s="13"/>
    </row>
    <row r="588" spans="3:16" ht="14.25" customHeight="1" x14ac:dyDescent="0.2">
      <c r="C588" s="10"/>
      <c r="D588" s="10"/>
      <c r="E588" s="10"/>
      <c r="F588" s="10"/>
      <c r="G588" s="205" t="s">
        <v>440</v>
      </c>
      <c r="H588" s="91"/>
      <c r="I588" s="91"/>
      <c r="J588" s="191"/>
      <c r="K588" s="206">
        <f>+SUM(K589:K595)</f>
        <v>-1.62</v>
      </c>
      <c r="L588" s="207"/>
      <c r="M588" s="139">
        <v>1.62</v>
      </c>
      <c r="N588" s="196" t="s">
        <v>141</v>
      </c>
      <c r="O588" s="208">
        <f>+K588-M588</f>
        <v>-3.24</v>
      </c>
    </row>
    <row r="589" spans="3:16" ht="14.25" customHeight="1" x14ac:dyDescent="0.2">
      <c r="C589" s="10"/>
      <c r="D589" s="10"/>
      <c r="E589" s="10"/>
      <c r="F589" s="10"/>
      <c r="G589" s="209">
        <v>3.1</v>
      </c>
      <c r="H589" s="200" t="s">
        <v>304</v>
      </c>
      <c r="I589" s="91"/>
      <c r="J589" s="91"/>
      <c r="K589" s="201">
        <v>0</v>
      </c>
      <c r="L589" s="202"/>
      <c r="M589" s="81"/>
      <c r="N589" s="13"/>
    </row>
    <row r="590" spans="3:16" ht="14.25" customHeight="1" x14ac:dyDescent="0.2">
      <c r="C590" s="10"/>
      <c r="D590" s="10"/>
      <c r="E590" s="10"/>
      <c r="F590" s="10"/>
      <c r="G590" s="209">
        <v>3.2</v>
      </c>
      <c r="H590" s="200" t="s">
        <v>313</v>
      </c>
      <c r="I590" s="91"/>
      <c r="J590" s="91"/>
      <c r="K590" s="201">
        <v>0</v>
      </c>
      <c r="L590" s="202"/>
      <c r="N590" s="13"/>
    </row>
    <row r="591" spans="3:16" ht="14.25" customHeight="1" x14ac:dyDescent="0.2">
      <c r="C591" s="10"/>
      <c r="D591" s="10"/>
      <c r="E591" s="10"/>
      <c r="F591" s="10"/>
      <c r="G591" s="209">
        <v>3.3</v>
      </c>
      <c r="H591" s="200" t="s">
        <v>316</v>
      </c>
      <c r="I591" s="91"/>
      <c r="J591" s="91"/>
      <c r="K591" s="201">
        <v>0</v>
      </c>
      <c r="L591" s="202"/>
      <c r="N591" s="13"/>
    </row>
    <row r="592" spans="3:16" ht="14.25" customHeight="1" x14ac:dyDescent="0.2">
      <c r="C592" s="10"/>
      <c r="D592" s="10"/>
      <c r="E592" s="10"/>
      <c r="F592" s="10"/>
      <c r="G592" s="209">
        <v>3.4</v>
      </c>
      <c r="H592" s="200" t="s">
        <v>441</v>
      </c>
      <c r="I592" s="91"/>
      <c r="J592" s="91"/>
      <c r="K592" s="201">
        <v>0</v>
      </c>
      <c r="L592" s="202"/>
      <c r="N592" s="13"/>
    </row>
    <row r="593" spans="2:15" ht="14.25" customHeight="1" x14ac:dyDescent="0.2">
      <c r="C593" s="10"/>
      <c r="D593" s="10"/>
      <c r="E593" s="10"/>
      <c r="F593" s="10"/>
      <c r="G593" s="209">
        <v>3.5</v>
      </c>
      <c r="H593" s="200" t="s">
        <v>442</v>
      </c>
      <c r="I593" s="91"/>
      <c r="J593" s="91"/>
      <c r="K593" s="201">
        <v>0</v>
      </c>
      <c r="L593" s="202"/>
      <c r="N593" s="13"/>
    </row>
    <row r="594" spans="2:15" ht="14.25" customHeight="1" x14ac:dyDescent="0.2">
      <c r="C594" s="10"/>
      <c r="D594" s="10"/>
      <c r="E594" s="10"/>
      <c r="F594" s="10"/>
      <c r="G594" s="209">
        <v>3.6</v>
      </c>
      <c r="H594" s="200" t="s">
        <v>324</v>
      </c>
      <c r="I594" s="91"/>
      <c r="J594" s="91"/>
      <c r="K594" s="210">
        <v>-1.62</v>
      </c>
      <c r="L594" s="211"/>
      <c r="N594" s="13"/>
    </row>
    <row r="595" spans="2:15" ht="14.25" customHeight="1" x14ac:dyDescent="0.2">
      <c r="C595" s="10"/>
      <c r="D595" s="10"/>
      <c r="E595" s="10"/>
      <c r="F595" s="10"/>
      <c r="G595" s="209">
        <v>3.7</v>
      </c>
      <c r="H595" s="200" t="s">
        <v>443</v>
      </c>
      <c r="I595" s="91"/>
      <c r="J595" s="91"/>
      <c r="K595" s="201">
        <v>0</v>
      </c>
      <c r="L595" s="202"/>
      <c r="N595" s="13"/>
    </row>
    <row r="596" spans="2:15" ht="14.25" customHeight="1" x14ac:dyDescent="0.2">
      <c r="C596" s="10"/>
      <c r="D596" s="10"/>
      <c r="E596" s="10"/>
      <c r="F596" s="10"/>
      <c r="G596" s="212" t="s">
        <v>444</v>
      </c>
      <c r="H596" s="91"/>
      <c r="I596" s="91"/>
      <c r="J596" s="194"/>
      <c r="K596" s="130">
        <f>+K565-K566+K588</f>
        <v>11219447.520000016</v>
      </c>
      <c r="L596" s="131"/>
      <c r="M596" s="204">
        <v>11219447.52</v>
      </c>
      <c r="N596" s="196" t="s">
        <v>141</v>
      </c>
      <c r="O596" s="208">
        <f>+K596-M596</f>
        <v>1.6763806343078613E-8</v>
      </c>
    </row>
    <row r="597" spans="2:15" ht="14.25" customHeight="1" x14ac:dyDescent="0.2">
      <c r="D597" s="4"/>
      <c r="E597" s="4"/>
      <c r="F597" s="4"/>
      <c r="G597" s="4"/>
      <c r="H597" s="4"/>
      <c r="N597" s="13"/>
    </row>
    <row r="598" spans="2:15" ht="14.25" customHeight="1" x14ac:dyDescent="0.2">
      <c r="D598" s="4"/>
      <c r="E598" s="4"/>
      <c r="F598" s="4"/>
      <c r="G598" s="4"/>
      <c r="H598" s="4"/>
      <c r="N598" s="13"/>
    </row>
    <row r="599" spans="2:15" ht="14.25" customHeight="1" x14ac:dyDescent="0.2">
      <c r="B599" s="10"/>
      <c r="C599" s="10"/>
      <c r="D599" s="10"/>
      <c r="E599" s="10"/>
      <c r="F599" s="10"/>
      <c r="G599" s="11" t="s">
        <v>445</v>
      </c>
      <c r="H599" s="10"/>
      <c r="I599" s="10"/>
      <c r="J599" s="10"/>
      <c r="K599" s="10"/>
      <c r="L599" s="10"/>
      <c r="N599" s="13"/>
    </row>
    <row r="600" spans="2:15" ht="14.25" customHeight="1" x14ac:dyDescent="0.2">
      <c r="B600" s="10"/>
      <c r="C600" s="10"/>
      <c r="D600" s="42"/>
      <c r="E600" s="42"/>
      <c r="F600" s="11"/>
      <c r="G600" s="11" t="s">
        <v>446</v>
      </c>
      <c r="H600" s="11"/>
      <c r="I600" s="11"/>
      <c r="J600" s="11"/>
      <c r="K600" s="11"/>
      <c r="L600" s="11"/>
    </row>
    <row r="601" spans="2:15" ht="14.25" customHeight="1" x14ac:dyDescent="0.2">
      <c r="B601" s="10"/>
      <c r="C601" s="10"/>
      <c r="D601" s="42"/>
      <c r="E601" s="42"/>
      <c r="F601" s="42"/>
      <c r="G601" s="213" t="s">
        <v>9</v>
      </c>
      <c r="H601" s="213" t="s">
        <v>10</v>
      </c>
      <c r="I601" s="213"/>
      <c r="J601" s="213" t="s">
        <v>447</v>
      </c>
      <c r="K601" s="213" t="s">
        <v>448</v>
      </c>
      <c r="L601" s="213" t="s">
        <v>372</v>
      </c>
    </row>
    <row r="602" spans="2:15" ht="14.25" customHeight="1" x14ac:dyDescent="0.2">
      <c r="B602" s="10"/>
      <c r="C602" s="10"/>
      <c r="D602" s="9"/>
      <c r="E602" s="9"/>
      <c r="F602" s="9"/>
      <c r="G602" s="205">
        <v>7000</v>
      </c>
      <c r="H602" s="205" t="s">
        <v>449</v>
      </c>
      <c r="I602" s="205"/>
      <c r="J602" s="200">
        <v>0</v>
      </c>
      <c r="K602" s="200"/>
      <c r="L602" s="200">
        <v>0</v>
      </c>
    </row>
    <row r="603" spans="2:15" ht="14.25" customHeight="1" x14ac:dyDescent="0.2">
      <c r="B603" s="10"/>
      <c r="C603" s="10"/>
      <c r="D603" s="9"/>
      <c r="E603" s="9"/>
      <c r="F603" s="9"/>
      <c r="G603" s="200">
        <v>7110</v>
      </c>
      <c r="H603" s="200" t="s">
        <v>450</v>
      </c>
      <c r="I603" s="200"/>
      <c r="J603" s="200">
        <v>0</v>
      </c>
      <c r="K603" s="200"/>
      <c r="L603" s="200">
        <v>0</v>
      </c>
    </row>
    <row r="604" spans="2:15" ht="14.25" customHeight="1" x14ac:dyDescent="0.2">
      <c r="B604" s="10"/>
      <c r="C604" s="10"/>
      <c r="D604" s="9"/>
      <c r="E604" s="9"/>
      <c r="F604" s="9"/>
      <c r="G604" s="200">
        <v>7120</v>
      </c>
      <c r="H604" s="200" t="s">
        <v>451</v>
      </c>
      <c r="I604" s="200"/>
      <c r="J604" s="200">
        <v>0</v>
      </c>
      <c r="K604" s="200"/>
      <c r="L604" s="200">
        <v>0</v>
      </c>
    </row>
    <row r="605" spans="2:15" ht="14.25" customHeight="1" x14ac:dyDescent="0.2">
      <c r="B605" s="10"/>
      <c r="C605" s="10"/>
      <c r="D605" s="9"/>
      <c r="E605" s="9"/>
      <c r="F605" s="9"/>
      <c r="G605" s="200">
        <v>7130</v>
      </c>
      <c r="H605" s="200" t="s">
        <v>452</v>
      </c>
      <c r="I605" s="200"/>
      <c r="J605" s="200">
        <v>0</v>
      </c>
      <c r="K605" s="200"/>
      <c r="L605" s="200">
        <v>0</v>
      </c>
    </row>
    <row r="606" spans="2:15" ht="14.25" customHeight="1" x14ac:dyDescent="0.2">
      <c r="B606" s="10"/>
      <c r="C606" s="10"/>
      <c r="D606" s="9"/>
      <c r="E606" s="9"/>
      <c r="F606" s="9"/>
      <c r="G606" s="200">
        <v>7140</v>
      </c>
      <c r="H606" s="200" t="s">
        <v>453</v>
      </c>
      <c r="I606" s="200"/>
      <c r="J606" s="200">
        <v>0</v>
      </c>
      <c r="K606" s="200"/>
      <c r="L606" s="200">
        <v>0</v>
      </c>
    </row>
    <row r="607" spans="2:15" ht="14.25" customHeight="1" x14ac:dyDescent="0.2">
      <c r="B607" s="10"/>
      <c r="C607" s="10"/>
      <c r="D607" s="9"/>
      <c r="E607" s="9"/>
      <c r="F607" s="9"/>
      <c r="G607" s="200">
        <v>7150</v>
      </c>
      <c r="H607" s="200" t="s">
        <v>454</v>
      </c>
      <c r="I607" s="200"/>
      <c r="J607" s="200">
        <v>0</v>
      </c>
      <c r="K607" s="200"/>
      <c r="L607" s="200">
        <v>0</v>
      </c>
    </row>
    <row r="608" spans="2:15" ht="14.25" customHeight="1" x14ac:dyDescent="0.2">
      <c r="B608" s="10"/>
      <c r="C608" s="10"/>
      <c r="D608" s="9"/>
      <c r="E608" s="9"/>
      <c r="F608" s="9"/>
      <c r="G608" s="200">
        <v>7160</v>
      </c>
      <c r="H608" s="200" t="s">
        <v>455</v>
      </c>
      <c r="I608" s="200"/>
      <c r="J608" s="200">
        <v>0</v>
      </c>
      <c r="K608" s="200"/>
      <c r="L608" s="200">
        <v>0</v>
      </c>
    </row>
    <row r="609" spans="2:12" ht="14.25" customHeight="1" x14ac:dyDescent="0.2">
      <c r="B609" s="10"/>
      <c r="C609" s="10"/>
      <c r="D609" s="9"/>
      <c r="E609" s="9"/>
      <c r="F609" s="9"/>
      <c r="G609" s="200">
        <v>7210</v>
      </c>
      <c r="H609" s="200" t="s">
        <v>456</v>
      </c>
      <c r="I609" s="200"/>
      <c r="J609" s="200">
        <v>0</v>
      </c>
      <c r="K609" s="200"/>
      <c r="L609" s="200">
        <v>0</v>
      </c>
    </row>
    <row r="610" spans="2:12" ht="14.25" customHeight="1" x14ac:dyDescent="0.2">
      <c r="B610" s="10"/>
      <c r="C610" s="10"/>
      <c r="D610" s="9"/>
      <c r="E610" s="9"/>
      <c r="F610" s="9"/>
      <c r="G610" s="200">
        <v>7220</v>
      </c>
      <c r="H610" s="200" t="s">
        <v>457</v>
      </c>
      <c r="I610" s="200"/>
      <c r="J610" s="200">
        <v>0</v>
      </c>
      <c r="K610" s="200"/>
      <c r="L610" s="200">
        <v>0</v>
      </c>
    </row>
    <row r="611" spans="2:12" ht="14.25" customHeight="1" x14ac:dyDescent="0.2">
      <c r="B611" s="10"/>
      <c r="C611" s="10"/>
      <c r="D611" s="9"/>
      <c r="E611" s="9"/>
      <c r="F611" s="9"/>
      <c r="G611" s="200">
        <v>7230</v>
      </c>
      <c r="H611" s="200" t="s">
        <v>458</v>
      </c>
      <c r="I611" s="200"/>
      <c r="J611" s="200">
        <v>0</v>
      </c>
      <c r="K611" s="200"/>
      <c r="L611" s="200">
        <v>0</v>
      </c>
    </row>
    <row r="612" spans="2:12" ht="14.25" customHeight="1" x14ac:dyDescent="0.2">
      <c r="B612" s="10"/>
      <c r="C612" s="10"/>
      <c r="D612" s="9"/>
      <c r="E612" s="9"/>
      <c r="F612" s="9"/>
      <c r="G612" s="200">
        <v>7240</v>
      </c>
      <c r="H612" s="200" t="s">
        <v>459</v>
      </c>
      <c r="I612" s="200"/>
      <c r="J612" s="200">
        <v>0</v>
      </c>
      <c r="K612" s="200"/>
      <c r="L612" s="200">
        <v>0</v>
      </c>
    </row>
    <row r="613" spans="2:12" ht="14.25" customHeight="1" x14ac:dyDescent="0.2">
      <c r="B613" s="10"/>
      <c r="C613" s="10"/>
      <c r="D613" s="9"/>
      <c r="E613" s="9"/>
      <c r="F613" s="9"/>
      <c r="G613" s="200">
        <v>7250</v>
      </c>
      <c r="H613" s="200" t="s">
        <v>460</v>
      </c>
      <c r="I613" s="200"/>
      <c r="J613" s="200">
        <v>0</v>
      </c>
      <c r="K613" s="200"/>
      <c r="L613" s="200">
        <v>0</v>
      </c>
    </row>
    <row r="614" spans="2:12" ht="14.25" customHeight="1" x14ac:dyDescent="0.2">
      <c r="B614" s="10"/>
      <c r="C614" s="10"/>
      <c r="D614" s="9"/>
      <c r="E614" s="9"/>
      <c r="F614" s="9"/>
      <c r="G614" s="200">
        <v>7260</v>
      </c>
      <c r="H614" s="200" t="s">
        <v>461</v>
      </c>
      <c r="I614" s="200"/>
      <c r="J614" s="200">
        <v>0</v>
      </c>
      <c r="K614" s="200"/>
      <c r="L614" s="200">
        <v>0</v>
      </c>
    </row>
    <row r="615" spans="2:12" ht="14.25" customHeight="1" x14ac:dyDescent="0.2">
      <c r="B615" s="10"/>
      <c r="C615" s="10"/>
      <c r="D615" s="9"/>
      <c r="E615" s="9"/>
      <c r="F615" s="9"/>
      <c r="G615" s="200">
        <v>7310</v>
      </c>
      <c r="H615" s="200" t="s">
        <v>462</v>
      </c>
      <c r="I615" s="200"/>
      <c r="J615" s="200">
        <v>0</v>
      </c>
      <c r="K615" s="200"/>
      <c r="L615" s="200">
        <v>0</v>
      </c>
    </row>
    <row r="616" spans="2:12" ht="14.25" customHeight="1" x14ac:dyDescent="0.2">
      <c r="B616" s="10"/>
      <c r="C616" s="10"/>
      <c r="D616" s="9"/>
      <c r="E616" s="9"/>
      <c r="F616" s="9"/>
      <c r="G616" s="200">
        <v>7320</v>
      </c>
      <c r="H616" s="200" t="s">
        <v>463</v>
      </c>
      <c r="I616" s="200"/>
      <c r="J616" s="200">
        <v>0</v>
      </c>
      <c r="K616" s="200"/>
      <c r="L616" s="200">
        <v>0</v>
      </c>
    </row>
    <row r="617" spans="2:12" ht="14.25" customHeight="1" x14ac:dyDescent="0.2">
      <c r="B617" s="10"/>
      <c r="C617" s="10"/>
      <c r="D617" s="9"/>
      <c r="E617" s="9"/>
      <c r="F617" s="9"/>
      <c r="G617" s="200">
        <v>7330</v>
      </c>
      <c r="H617" s="200" t="s">
        <v>464</v>
      </c>
      <c r="I617" s="200"/>
      <c r="J617" s="200">
        <v>0</v>
      </c>
      <c r="K617" s="200"/>
      <c r="L617" s="200">
        <v>0</v>
      </c>
    </row>
    <row r="618" spans="2:12" ht="14.25" customHeight="1" x14ac:dyDescent="0.2">
      <c r="B618" s="10"/>
      <c r="C618" s="10"/>
      <c r="D618" s="9"/>
      <c r="E618" s="9"/>
      <c r="F618" s="9"/>
      <c r="G618" s="200">
        <v>7340</v>
      </c>
      <c r="H618" s="200" t="s">
        <v>465</v>
      </c>
      <c r="I618" s="200"/>
      <c r="J618" s="200">
        <v>0</v>
      </c>
      <c r="K618" s="200"/>
      <c r="L618" s="200">
        <v>0</v>
      </c>
    </row>
    <row r="619" spans="2:12" ht="14.25" customHeight="1" x14ac:dyDescent="0.2">
      <c r="B619" s="10"/>
      <c r="C619" s="10"/>
      <c r="D619" s="9"/>
      <c r="E619" s="9"/>
      <c r="F619" s="9"/>
      <c r="G619" s="200">
        <v>7350</v>
      </c>
      <c r="H619" s="200" t="s">
        <v>466</v>
      </c>
      <c r="I619" s="200"/>
      <c r="J619" s="200">
        <v>0</v>
      </c>
      <c r="K619" s="200"/>
      <c r="L619" s="200">
        <v>0</v>
      </c>
    </row>
    <row r="620" spans="2:12" ht="14.25" customHeight="1" x14ac:dyDescent="0.2">
      <c r="B620" s="10"/>
      <c r="C620" s="10"/>
      <c r="D620" s="9"/>
      <c r="E620" s="9"/>
      <c r="F620" s="9"/>
      <c r="G620" s="200">
        <v>7360</v>
      </c>
      <c r="H620" s="200" t="s">
        <v>467</v>
      </c>
      <c r="I620" s="200"/>
      <c r="J620" s="200">
        <v>0</v>
      </c>
      <c r="K620" s="200"/>
      <c r="L620" s="200">
        <v>0</v>
      </c>
    </row>
    <row r="621" spans="2:12" ht="14.25" customHeight="1" x14ac:dyDescent="0.2">
      <c r="B621" s="10"/>
      <c r="C621" s="10"/>
      <c r="D621" s="9"/>
      <c r="E621" s="9"/>
      <c r="F621" s="9"/>
      <c r="G621" s="200">
        <v>7410</v>
      </c>
      <c r="H621" s="200" t="s">
        <v>468</v>
      </c>
      <c r="I621" s="200"/>
      <c r="J621" s="200">
        <v>0</v>
      </c>
      <c r="K621" s="200"/>
      <c r="L621" s="200">
        <v>0</v>
      </c>
    </row>
    <row r="622" spans="2:12" ht="14.25" customHeight="1" x14ac:dyDescent="0.2">
      <c r="B622" s="10"/>
      <c r="C622" s="10"/>
      <c r="D622" s="9"/>
      <c r="E622" s="9"/>
      <c r="F622" s="9"/>
      <c r="G622" s="200">
        <v>7420</v>
      </c>
      <c r="H622" s="200" t="s">
        <v>469</v>
      </c>
      <c r="I622" s="200"/>
      <c r="J622" s="200">
        <v>0</v>
      </c>
      <c r="K622" s="200"/>
      <c r="L622" s="200">
        <v>0</v>
      </c>
    </row>
    <row r="623" spans="2:12" ht="14.25" customHeight="1" x14ac:dyDescent="0.2">
      <c r="B623" s="10"/>
      <c r="C623" s="10"/>
      <c r="D623" s="9"/>
      <c r="E623" s="9"/>
      <c r="F623" s="9"/>
      <c r="G623" s="200">
        <v>7510</v>
      </c>
      <c r="H623" s="200" t="s">
        <v>470</v>
      </c>
      <c r="I623" s="200"/>
      <c r="J623" s="200">
        <v>0</v>
      </c>
      <c r="K623" s="200"/>
      <c r="L623" s="200">
        <v>0</v>
      </c>
    </row>
    <row r="624" spans="2:12" ht="14.25" customHeight="1" x14ac:dyDescent="0.2">
      <c r="B624" s="10"/>
      <c r="C624" s="10"/>
      <c r="D624" s="9"/>
      <c r="E624" s="9"/>
      <c r="F624" s="9"/>
      <c r="G624" s="200">
        <v>7520</v>
      </c>
      <c r="H624" s="200" t="s">
        <v>471</v>
      </c>
      <c r="I624" s="200"/>
      <c r="J624" s="200">
        <v>0</v>
      </c>
      <c r="K624" s="200"/>
      <c r="L624" s="200">
        <v>0</v>
      </c>
    </row>
    <row r="625" spans="2:12" ht="14.25" customHeight="1" x14ac:dyDescent="0.2">
      <c r="B625" s="10"/>
      <c r="C625" s="10"/>
      <c r="D625" s="9"/>
      <c r="E625" s="9"/>
      <c r="F625" s="9"/>
      <c r="G625" s="200">
        <v>7610</v>
      </c>
      <c r="H625" s="200" t="s">
        <v>472</v>
      </c>
      <c r="I625" s="200"/>
      <c r="J625" s="200">
        <v>0</v>
      </c>
      <c r="K625" s="200"/>
      <c r="L625" s="200">
        <v>0</v>
      </c>
    </row>
    <row r="626" spans="2:12" ht="14.25" customHeight="1" x14ac:dyDescent="0.2">
      <c r="B626" s="10"/>
      <c r="C626" s="10"/>
      <c r="D626" s="9"/>
      <c r="E626" s="9"/>
      <c r="F626" s="9"/>
      <c r="G626" s="200">
        <v>7620</v>
      </c>
      <c r="H626" s="200" t="s">
        <v>473</v>
      </c>
      <c r="I626" s="200"/>
      <c r="J626" s="200">
        <v>0</v>
      </c>
      <c r="K626" s="200"/>
      <c r="L626" s="200">
        <v>0</v>
      </c>
    </row>
    <row r="627" spans="2:12" ht="14.25" customHeight="1" x14ac:dyDescent="0.2">
      <c r="B627" s="10"/>
      <c r="C627" s="10"/>
      <c r="D627" s="9"/>
      <c r="E627" s="9"/>
      <c r="F627" s="9"/>
      <c r="G627" s="200">
        <v>7630</v>
      </c>
      <c r="H627" s="200" t="s">
        <v>474</v>
      </c>
      <c r="I627" s="200"/>
      <c r="J627" s="200">
        <v>0</v>
      </c>
      <c r="K627" s="200"/>
      <c r="L627" s="200">
        <v>0</v>
      </c>
    </row>
    <row r="628" spans="2:12" ht="14.25" customHeight="1" x14ac:dyDescent="0.2">
      <c r="B628" s="10"/>
      <c r="C628" s="10"/>
      <c r="D628" s="9"/>
      <c r="E628" s="9"/>
      <c r="F628" s="9"/>
      <c r="G628" s="200">
        <v>7640</v>
      </c>
      <c r="H628" s="200" t="s">
        <v>475</v>
      </c>
      <c r="I628" s="200"/>
      <c r="J628" s="200">
        <v>0</v>
      </c>
      <c r="K628" s="200"/>
      <c r="L628" s="200">
        <v>0</v>
      </c>
    </row>
    <row r="629" spans="2:12" ht="14.25" customHeight="1" x14ac:dyDescent="0.2">
      <c r="B629" s="10"/>
      <c r="C629" s="10"/>
      <c r="D629" s="9"/>
      <c r="E629" s="9"/>
      <c r="F629" s="9"/>
      <c r="G629" s="200">
        <v>7911</v>
      </c>
      <c r="H629" s="200" t="s">
        <v>476</v>
      </c>
      <c r="I629" s="200"/>
      <c r="J629" s="200">
        <v>0</v>
      </c>
      <c r="K629" s="200"/>
      <c r="L629" s="200">
        <v>0</v>
      </c>
    </row>
    <row r="630" spans="2:12" ht="14.25" customHeight="1" x14ac:dyDescent="0.2">
      <c r="B630" s="10"/>
      <c r="C630" s="10"/>
      <c r="D630" s="9"/>
      <c r="E630" s="9"/>
      <c r="F630" s="9"/>
      <c r="G630" s="200">
        <v>7921</v>
      </c>
      <c r="H630" s="200" t="s">
        <v>477</v>
      </c>
      <c r="I630" s="200"/>
      <c r="J630" s="200">
        <v>0</v>
      </c>
      <c r="K630" s="200"/>
      <c r="L630" s="200">
        <v>0</v>
      </c>
    </row>
    <row r="631" spans="2:12" ht="14.25" customHeight="1" x14ac:dyDescent="0.2">
      <c r="B631" s="10"/>
      <c r="C631" s="10"/>
      <c r="D631" s="9"/>
      <c r="E631" s="9"/>
      <c r="F631" s="9"/>
      <c r="G631" s="200">
        <v>7931</v>
      </c>
      <c r="H631" s="200" t="s">
        <v>478</v>
      </c>
      <c r="I631" s="200"/>
      <c r="J631" s="200">
        <v>0</v>
      </c>
      <c r="K631" s="200"/>
      <c r="L631" s="200">
        <v>0</v>
      </c>
    </row>
    <row r="632" spans="2:12" ht="14.25" customHeight="1" x14ac:dyDescent="0.2">
      <c r="B632" s="10"/>
      <c r="C632" s="10"/>
      <c r="D632" s="9"/>
      <c r="E632" s="9"/>
      <c r="F632" s="9"/>
      <c r="G632" s="200">
        <v>7932</v>
      </c>
      <c r="H632" s="200" t="s">
        <v>479</v>
      </c>
      <c r="I632" s="200"/>
      <c r="J632" s="200">
        <v>0</v>
      </c>
      <c r="K632" s="200"/>
      <c r="L632" s="200">
        <v>0</v>
      </c>
    </row>
    <row r="633" spans="2:12" ht="14.25" customHeight="1" x14ac:dyDescent="0.2">
      <c r="B633" s="10"/>
      <c r="C633" s="10"/>
      <c r="D633" s="9"/>
      <c r="E633" s="9"/>
      <c r="F633" s="9"/>
      <c r="G633" s="205">
        <v>8000</v>
      </c>
      <c r="H633" s="205" t="s">
        <v>480</v>
      </c>
      <c r="I633" s="205"/>
      <c r="J633" s="214">
        <f>+SUM(J634:J645)</f>
        <v>533516301.23999995</v>
      </c>
      <c r="K633" s="214">
        <f>+SUM(K634:K645)</f>
        <v>533516301.23999995</v>
      </c>
      <c r="L633" s="214">
        <f>+SUM(L634:L645)</f>
        <v>7.4505805969238281E-9</v>
      </c>
    </row>
    <row r="634" spans="2:12" ht="14.25" customHeight="1" x14ac:dyDescent="0.2">
      <c r="B634" s="10"/>
      <c r="C634" s="10"/>
      <c r="D634" s="9"/>
      <c r="E634" s="9"/>
      <c r="F634" s="9"/>
      <c r="G634" s="200">
        <v>8110</v>
      </c>
      <c r="H634" s="200" t="s">
        <v>481</v>
      </c>
      <c r="I634" s="200"/>
      <c r="J634" s="214">
        <v>53370500.939999998</v>
      </c>
      <c r="K634" s="214">
        <v>0</v>
      </c>
      <c r="L634" s="214">
        <v>53370500.939999998</v>
      </c>
    </row>
    <row r="635" spans="2:12" ht="14.25" customHeight="1" x14ac:dyDescent="0.2">
      <c r="B635" s="10"/>
      <c r="C635" s="10"/>
      <c r="D635" s="9"/>
      <c r="E635" s="9"/>
      <c r="F635" s="9"/>
      <c r="G635" s="200">
        <v>8120</v>
      </c>
      <c r="H635" s="200" t="s">
        <v>482</v>
      </c>
      <c r="I635" s="200"/>
      <c r="J635" s="214">
        <v>5931866.7999999998</v>
      </c>
      <c r="K635" s="214">
        <v>64977355.109999999</v>
      </c>
      <c r="L635" s="214">
        <v>-59045488.310000002</v>
      </c>
    </row>
    <row r="636" spans="2:12" ht="14.25" customHeight="1" x14ac:dyDescent="0.2">
      <c r="B636" s="10"/>
      <c r="C636" s="10"/>
      <c r="D636" s="9"/>
      <c r="E636" s="9"/>
      <c r="F636" s="9"/>
      <c r="G636" s="200">
        <v>8130</v>
      </c>
      <c r="H636" s="200" t="s">
        <v>483</v>
      </c>
      <c r="I636" s="200"/>
      <c r="J636" s="214">
        <v>11606854.17</v>
      </c>
      <c r="K636" s="214">
        <v>1094006</v>
      </c>
      <c r="L636" s="214">
        <v>10512848.17</v>
      </c>
    </row>
    <row r="637" spans="2:12" ht="14.25" customHeight="1" x14ac:dyDescent="0.2">
      <c r="B637" s="10"/>
      <c r="C637" s="10"/>
      <c r="D637" s="9"/>
      <c r="E637" s="9"/>
      <c r="F637" s="9"/>
      <c r="G637" s="200">
        <v>8140</v>
      </c>
      <c r="H637" s="200" t="s">
        <v>484</v>
      </c>
      <c r="I637" s="200"/>
      <c r="J637" s="214">
        <v>50972.37</v>
      </c>
      <c r="K637" s="214">
        <v>4837860.8</v>
      </c>
      <c r="L637" s="214">
        <v>-4786888.43</v>
      </c>
    </row>
    <row r="638" spans="2:12" ht="14.25" customHeight="1" x14ac:dyDescent="0.2">
      <c r="B638" s="10"/>
      <c r="C638" s="10"/>
      <c r="D638" s="9"/>
      <c r="E638" s="9"/>
      <c r="F638" s="9"/>
      <c r="G638" s="200">
        <v>8150</v>
      </c>
      <c r="H638" s="200" t="s">
        <v>485</v>
      </c>
      <c r="I638" s="200"/>
      <c r="J638" s="214">
        <v>0</v>
      </c>
      <c r="K638" s="214">
        <v>50972.37</v>
      </c>
      <c r="L638" s="214">
        <v>-50972.37</v>
      </c>
    </row>
    <row r="639" spans="2:12" ht="14.25" customHeight="1" x14ac:dyDescent="0.2">
      <c r="B639" s="10"/>
      <c r="C639" s="10"/>
      <c r="D639" s="9"/>
      <c r="E639" s="9"/>
      <c r="F639" s="9"/>
      <c r="G639" s="200">
        <v>8210</v>
      </c>
      <c r="H639" s="200" t="s">
        <v>486</v>
      </c>
      <c r="I639" s="200"/>
      <c r="J639" s="214">
        <v>0</v>
      </c>
      <c r="K639" s="214">
        <v>53370500.939999998</v>
      </c>
      <c r="L639" s="214">
        <v>-53370500.939999998</v>
      </c>
    </row>
    <row r="640" spans="2:12" ht="14.25" customHeight="1" x14ac:dyDescent="0.2">
      <c r="B640" s="10"/>
      <c r="C640" s="10"/>
      <c r="D640" s="9"/>
      <c r="E640" s="9"/>
      <c r="F640" s="9"/>
      <c r="G640" s="200">
        <v>8220</v>
      </c>
      <c r="H640" s="200" t="s">
        <v>487</v>
      </c>
      <c r="I640" s="200"/>
      <c r="J640" s="214">
        <v>258662782.13999999</v>
      </c>
      <c r="K640" s="214">
        <v>164317045.19999999</v>
      </c>
      <c r="L640" s="214">
        <v>94345736.939999998</v>
      </c>
    </row>
    <row r="641" spans="2:12" ht="14.25" customHeight="1" x14ac:dyDescent="0.2">
      <c r="B641" s="10"/>
      <c r="C641" s="10"/>
      <c r="D641" s="9"/>
      <c r="E641" s="9"/>
      <c r="F641" s="9"/>
      <c r="G641" s="200">
        <v>8230</v>
      </c>
      <c r="H641" s="200" t="s">
        <v>488</v>
      </c>
      <c r="I641" s="200"/>
      <c r="J641" s="214">
        <v>1094006</v>
      </c>
      <c r="K641" s="214">
        <v>205292281.19999999</v>
      </c>
      <c r="L641" s="214">
        <v>-204198275.19999999</v>
      </c>
    </row>
    <row r="642" spans="2:12" ht="14.25" customHeight="1" x14ac:dyDescent="0.2">
      <c r="B642" s="10"/>
      <c r="C642" s="10"/>
      <c r="D642" s="9"/>
      <c r="E642" s="9"/>
      <c r="F642" s="9"/>
      <c r="G642" s="200">
        <v>8240</v>
      </c>
      <c r="H642" s="200" t="s">
        <v>489</v>
      </c>
      <c r="I642" s="200"/>
      <c r="J642" s="214">
        <v>163223039.19999999</v>
      </c>
      <c r="K642" s="214">
        <v>23265706.600000001</v>
      </c>
      <c r="L642" s="214">
        <v>139957332.59999999</v>
      </c>
    </row>
    <row r="643" spans="2:12" ht="14.25" customHeight="1" x14ac:dyDescent="0.2">
      <c r="B643" s="10"/>
      <c r="C643" s="10"/>
      <c r="D643" s="9"/>
      <c r="E643" s="9"/>
      <c r="F643" s="9"/>
      <c r="G643" s="200">
        <v>8250</v>
      </c>
      <c r="H643" s="200" t="s">
        <v>490</v>
      </c>
      <c r="I643" s="200"/>
      <c r="J643" s="214">
        <v>23265706.600000001</v>
      </c>
      <c r="K643" s="214">
        <v>8155286.5099999998</v>
      </c>
      <c r="L643" s="214">
        <v>15110420.090000002</v>
      </c>
    </row>
    <row r="644" spans="2:12" ht="14.25" customHeight="1" x14ac:dyDescent="0.2">
      <c r="B644" s="10"/>
      <c r="C644" s="10"/>
      <c r="D644" s="9"/>
      <c r="E644" s="9"/>
      <c r="F644" s="9"/>
      <c r="G644" s="200">
        <v>8260</v>
      </c>
      <c r="H644" s="200" t="s">
        <v>491</v>
      </c>
      <c r="I644" s="200"/>
      <c r="J644" s="214">
        <v>8155286.5099999998</v>
      </c>
      <c r="K644" s="214">
        <v>8155286.5099999998</v>
      </c>
      <c r="L644" s="214">
        <v>0</v>
      </c>
    </row>
    <row r="645" spans="2:12" ht="14.25" customHeight="1" x14ac:dyDescent="0.2">
      <c r="B645" s="10"/>
      <c r="C645" s="10"/>
      <c r="D645" s="9"/>
      <c r="E645" s="9"/>
      <c r="F645" s="9"/>
      <c r="G645" s="200">
        <v>8270</v>
      </c>
      <c r="H645" s="200" t="s">
        <v>492</v>
      </c>
      <c r="I645" s="200"/>
      <c r="J645" s="214">
        <v>8155286.5099999998</v>
      </c>
      <c r="K645" s="214">
        <v>0</v>
      </c>
      <c r="L645" s="214">
        <v>8155286.5099999998</v>
      </c>
    </row>
    <row r="646" spans="2:12" ht="14.25" customHeight="1" x14ac:dyDescent="0.2">
      <c r="B646" s="10"/>
      <c r="C646" s="10"/>
      <c r="D646" s="9"/>
      <c r="E646" s="9"/>
      <c r="F646" s="9"/>
      <c r="G646" s="215"/>
      <c r="H646" s="215"/>
      <c r="I646" s="215"/>
      <c r="J646" s="215"/>
      <c r="K646" s="215"/>
      <c r="L646" s="215"/>
    </row>
    <row r="647" spans="2:12" ht="14.25" customHeight="1" x14ac:dyDescent="0.2">
      <c r="B647" s="10"/>
      <c r="C647" s="10"/>
      <c r="D647" s="9"/>
      <c r="E647" s="9"/>
      <c r="F647" s="9"/>
      <c r="G647" s="215"/>
      <c r="H647" s="215"/>
      <c r="I647" s="215"/>
      <c r="J647" s="215"/>
      <c r="K647" s="215"/>
      <c r="L647" s="215"/>
    </row>
    <row r="648" spans="2:12" ht="14.25" customHeight="1" x14ac:dyDescent="0.2">
      <c r="B648" s="10"/>
      <c r="C648" s="10"/>
      <c r="D648" s="9"/>
      <c r="E648" s="9"/>
      <c r="F648" s="9"/>
      <c r="G648" s="9"/>
      <c r="H648" s="11"/>
      <c r="I648" s="11"/>
      <c r="J648" s="216"/>
      <c r="K648" s="216"/>
      <c r="L648" s="216"/>
    </row>
    <row r="649" spans="2:12" ht="14.25" customHeight="1" x14ac:dyDescent="0.2">
      <c r="B649" s="217" t="s">
        <v>493</v>
      </c>
      <c r="C649" s="217"/>
      <c r="D649" s="217"/>
      <c r="E649" s="217"/>
      <c r="F649" s="217"/>
      <c r="G649" s="217"/>
      <c r="H649" s="217"/>
      <c r="I649" s="217"/>
      <c r="J649" s="217"/>
      <c r="K649" s="217"/>
      <c r="L649" s="218"/>
    </row>
    <row r="650" spans="2:12" ht="14.25" customHeight="1" x14ac:dyDescent="0.2">
      <c r="B650" s="217" t="s">
        <v>494</v>
      </c>
      <c r="C650" s="217"/>
      <c r="D650" s="217"/>
      <c r="E650" s="217"/>
      <c r="F650" s="217"/>
      <c r="G650" s="217"/>
      <c r="H650" s="217"/>
      <c r="I650" s="217"/>
      <c r="J650" s="217"/>
      <c r="K650" s="217"/>
      <c r="L650" s="218"/>
    </row>
    <row r="651" spans="2:12" ht="14.25" customHeight="1" x14ac:dyDescent="0.2">
      <c r="B651" s="219" t="s">
        <v>495</v>
      </c>
      <c r="C651" s="219"/>
      <c r="D651" s="219"/>
      <c r="E651" s="219"/>
      <c r="F651" s="219"/>
      <c r="G651" s="219"/>
      <c r="H651" s="219"/>
      <c r="I651" s="219"/>
      <c r="J651" s="219"/>
      <c r="K651" s="219"/>
      <c r="L651" s="220"/>
    </row>
  </sheetData>
  <mergeCells count="111">
    <mergeCell ref="B649:K649"/>
    <mergeCell ref="B650:K650"/>
    <mergeCell ref="B651:K651"/>
    <mergeCell ref="J431:K431"/>
    <mergeCell ref="H432:I432"/>
    <mergeCell ref="H444:J444"/>
    <mergeCell ref="H468:J468"/>
    <mergeCell ref="G546:J546"/>
    <mergeCell ref="G564:J564"/>
    <mergeCell ref="H272:J272"/>
    <mergeCell ref="C404:K404"/>
    <mergeCell ref="H406:J406"/>
    <mergeCell ref="F412:I412"/>
    <mergeCell ref="H427:J427"/>
    <mergeCell ref="C430:K430"/>
    <mergeCell ref="F229:K229"/>
    <mergeCell ref="H230:J230"/>
    <mergeCell ref="H231:J231"/>
    <mergeCell ref="H232:J232"/>
    <mergeCell ref="H246:J246"/>
    <mergeCell ref="D270:K270"/>
    <mergeCell ref="H221:J221"/>
    <mergeCell ref="H222:J222"/>
    <mergeCell ref="H223:J223"/>
    <mergeCell ref="H224:J224"/>
    <mergeCell ref="H225:J225"/>
    <mergeCell ref="H226:J226"/>
    <mergeCell ref="H212:J212"/>
    <mergeCell ref="H213:I213"/>
    <mergeCell ref="H214:J214"/>
    <mergeCell ref="H218:I218"/>
    <mergeCell ref="H219:J219"/>
    <mergeCell ref="H220:J220"/>
    <mergeCell ref="D172:K172"/>
    <mergeCell ref="H174:J174"/>
    <mergeCell ref="H196:J196"/>
    <mergeCell ref="H205:J205"/>
    <mergeCell ref="H210:J210"/>
    <mergeCell ref="H211:J211"/>
    <mergeCell ref="H164:J164"/>
    <mergeCell ref="H165:J165"/>
    <mergeCell ref="H166:J166"/>
    <mergeCell ref="H167:J167"/>
    <mergeCell ref="H168:J168"/>
    <mergeCell ref="C171:K171"/>
    <mergeCell ref="H156:J156"/>
    <mergeCell ref="H157:J157"/>
    <mergeCell ref="H158:J158"/>
    <mergeCell ref="H159:J159"/>
    <mergeCell ref="H162:I162"/>
    <mergeCell ref="H163:J163"/>
    <mergeCell ref="H150:J150"/>
    <mergeCell ref="H151:J151"/>
    <mergeCell ref="H152:J152"/>
    <mergeCell ref="H153:J153"/>
    <mergeCell ref="H154:J154"/>
    <mergeCell ref="H155:J155"/>
    <mergeCell ref="H141:J141"/>
    <mergeCell ref="H145:I145"/>
    <mergeCell ref="H146:J146"/>
    <mergeCell ref="H147:J147"/>
    <mergeCell ref="H148:J148"/>
    <mergeCell ref="H149:J149"/>
    <mergeCell ref="H135:J135"/>
    <mergeCell ref="H136:J136"/>
    <mergeCell ref="H137:J137"/>
    <mergeCell ref="H138:J138"/>
    <mergeCell ref="H139:J139"/>
    <mergeCell ref="H140:J140"/>
    <mergeCell ref="H129:J129"/>
    <mergeCell ref="H130:J130"/>
    <mergeCell ref="H131:J131"/>
    <mergeCell ref="H132:J132"/>
    <mergeCell ref="H133:J133"/>
    <mergeCell ref="H134:J134"/>
    <mergeCell ref="H71:J71"/>
    <mergeCell ref="H95:J95"/>
    <mergeCell ref="H104:J104"/>
    <mergeCell ref="D125:K125"/>
    <mergeCell ref="H127:I127"/>
    <mergeCell ref="H128:J128"/>
    <mergeCell ref="H56:J56"/>
    <mergeCell ref="H57:J57"/>
    <mergeCell ref="H58:J58"/>
    <mergeCell ref="F61:K61"/>
    <mergeCell ref="H62:J62"/>
    <mergeCell ref="H63:J63"/>
    <mergeCell ref="H46:J46"/>
    <mergeCell ref="H47:J47"/>
    <mergeCell ref="F50:K50"/>
    <mergeCell ref="F53:K53"/>
    <mergeCell ref="H54:J54"/>
    <mergeCell ref="H55:J55"/>
    <mergeCell ref="F22:K22"/>
    <mergeCell ref="H23:J23"/>
    <mergeCell ref="H25:J25"/>
    <mergeCell ref="H26:J26"/>
    <mergeCell ref="H27:J27"/>
    <mergeCell ref="H29:J29"/>
    <mergeCell ref="H13:J13"/>
    <mergeCell ref="H14:J14"/>
    <mergeCell ref="H15:J15"/>
    <mergeCell ref="H18:J18"/>
    <mergeCell ref="H19:I19"/>
    <mergeCell ref="H20:J20"/>
    <mergeCell ref="F3:K3"/>
    <mergeCell ref="F4:K4"/>
    <mergeCell ref="F5:K5"/>
    <mergeCell ref="F6:K6"/>
    <mergeCell ref="M8:N8"/>
    <mergeCell ref="H12:J12"/>
  </mergeCells>
  <dataValidations count="1">
    <dataValidation allowBlank="1" showInputMessage="1" showErrorMessage="1" prompt="Importe final del periodo que corresponde la información financiera trimestral que se presenta." sqref="K444 JG444 TC444 ACY444 AMU444 AWQ444 BGM444 BQI444 CAE444 CKA444 CTW444 DDS444 DNO444 DXK444 EHG444 ERC444 FAY444 FKU444 FUQ444 GEM444 GOI444 GYE444 HIA444 HRW444 IBS444 ILO444 IVK444 JFG444 JPC444 JYY444 KIU444 KSQ444 LCM444 LMI444 LWE444 MGA444 MPW444 MZS444 NJO444 NTK444 ODG444 ONC444 OWY444 PGU444 PQQ444 QAM444 QKI444 QUE444 REA444 RNW444 RXS444 SHO444 SRK444 TBG444 TLC444 TUY444 UEU444 UOQ444 UYM444 VII444 VSE444 WCA444 WLW444 WVS444 K65980 JG65980 TC65980 ACY65980 AMU65980 AWQ65980 BGM65980 BQI65980 CAE65980 CKA65980 CTW65980 DDS65980 DNO65980 DXK65980 EHG65980 ERC65980 FAY65980 FKU65980 FUQ65980 GEM65980 GOI65980 GYE65980 HIA65980 HRW65980 IBS65980 ILO65980 IVK65980 JFG65980 JPC65980 JYY65980 KIU65980 KSQ65980 LCM65980 LMI65980 LWE65980 MGA65980 MPW65980 MZS65980 NJO65980 NTK65980 ODG65980 ONC65980 OWY65980 PGU65980 PQQ65980 QAM65980 QKI65980 QUE65980 REA65980 RNW65980 RXS65980 SHO65980 SRK65980 TBG65980 TLC65980 TUY65980 UEU65980 UOQ65980 UYM65980 VII65980 VSE65980 WCA65980 WLW65980 WVS65980 K131516 JG131516 TC131516 ACY131516 AMU131516 AWQ131516 BGM131516 BQI131516 CAE131516 CKA131516 CTW131516 DDS131516 DNO131516 DXK131516 EHG131516 ERC131516 FAY131516 FKU131516 FUQ131516 GEM131516 GOI131516 GYE131516 HIA131516 HRW131516 IBS131516 ILO131516 IVK131516 JFG131516 JPC131516 JYY131516 KIU131516 KSQ131516 LCM131516 LMI131516 LWE131516 MGA131516 MPW131516 MZS131516 NJO131516 NTK131516 ODG131516 ONC131516 OWY131516 PGU131516 PQQ131516 QAM131516 QKI131516 QUE131516 REA131516 RNW131516 RXS131516 SHO131516 SRK131516 TBG131516 TLC131516 TUY131516 UEU131516 UOQ131516 UYM131516 VII131516 VSE131516 WCA131516 WLW131516 WVS131516 K197052 JG197052 TC197052 ACY197052 AMU197052 AWQ197052 BGM197052 BQI197052 CAE197052 CKA197052 CTW197052 DDS197052 DNO197052 DXK197052 EHG197052 ERC197052 FAY197052 FKU197052 FUQ197052 GEM197052 GOI197052 GYE197052 HIA197052 HRW197052 IBS197052 ILO197052 IVK197052 JFG197052 JPC197052 JYY197052 KIU197052 KSQ197052 LCM197052 LMI197052 LWE197052 MGA197052 MPW197052 MZS197052 NJO197052 NTK197052 ODG197052 ONC197052 OWY197052 PGU197052 PQQ197052 QAM197052 QKI197052 QUE197052 REA197052 RNW197052 RXS197052 SHO197052 SRK197052 TBG197052 TLC197052 TUY197052 UEU197052 UOQ197052 UYM197052 VII197052 VSE197052 WCA197052 WLW197052 WVS197052 K262588 JG262588 TC262588 ACY262588 AMU262588 AWQ262588 BGM262588 BQI262588 CAE262588 CKA262588 CTW262588 DDS262588 DNO262588 DXK262588 EHG262588 ERC262588 FAY262588 FKU262588 FUQ262588 GEM262588 GOI262588 GYE262588 HIA262588 HRW262588 IBS262588 ILO262588 IVK262588 JFG262588 JPC262588 JYY262588 KIU262588 KSQ262588 LCM262588 LMI262588 LWE262588 MGA262588 MPW262588 MZS262588 NJO262588 NTK262588 ODG262588 ONC262588 OWY262588 PGU262588 PQQ262588 QAM262588 QKI262588 QUE262588 REA262588 RNW262588 RXS262588 SHO262588 SRK262588 TBG262588 TLC262588 TUY262588 UEU262588 UOQ262588 UYM262588 VII262588 VSE262588 WCA262588 WLW262588 WVS262588 K328124 JG328124 TC328124 ACY328124 AMU328124 AWQ328124 BGM328124 BQI328124 CAE328124 CKA328124 CTW328124 DDS328124 DNO328124 DXK328124 EHG328124 ERC328124 FAY328124 FKU328124 FUQ328124 GEM328124 GOI328124 GYE328124 HIA328124 HRW328124 IBS328124 ILO328124 IVK328124 JFG328124 JPC328124 JYY328124 KIU328124 KSQ328124 LCM328124 LMI328124 LWE328124 MGA328124 MPW328124 MZS328124 NJO328124 NTK328124 ODG328124 ONC328124 OWY328124 PGU328124 PQQ328124 QAM328124 QKI328124 QUE328124 REA328124 RNW328124 RXS328124 SHO328124 SRK328124 TBG328124 TLC328124 TUY328124 UEU328124 UOQ328124 UYM328124 VII328124 VSE328124 WCA328124 WLW328124 WVS328124 K393660 JG393660 TC393660 ACY393660 AMU393660 AWQ393660 BGM393660 BQI393660 CAE393660 CKA393660 CTW393660 DDS393660 DNO393660 DXK393660 EHG393660 ERC393660 FAY393660 FKU393660 FUQ393660 GEM393660 GOI393660 GYE393660 HIA393660 HRW393660 IBS393660 ILO393660 IVK393660 JFG393660 JPC393660 JYY393660 KIU393660 KSQ393660 LCM393660 LMI393660 LWE393660 MGA393660 MPW393660 MZS393660 NJO393660 NTK393660 ODG393660 ONC393660 OWY393660 PGU393660 PQQ393660 QAM393660 QKI393660 QUE393660 REA393660 RNW393660 RXS393660 SHO393660 SRK393660 TBG393660 TLC393660 TUY393660 UEU393660 UOQ393660 UYM393660 VII393660 VSE393660 WCA393660 WLW393660 WVS393660 K459196 JG459196 TC459196 ACY459196 AMU459196 AWQ459196 BGM459196 BQI459196 CAE459196 CKA459196 CTW459196 DDS459196 DNO459196 DXK459196 EHG459196 ERC459196 FAY459196 FKU459196 FUQ459196 GEM459196 GOI459196 GYE459196 HIA459196 HRW459196 IBS459196 ILO459196 IVK459196 JFG459196 JPC459196 JYY459196 KIU459196 KSQ459196 LCM459196 LMI459196 LWE459196 MGA459196 MPW459196 MZS459196 NJO459196 NTK459196 ODG459196 ONC459196 OWY459196 PGU459196 PQQ459196 QAM459196 QKI459196 QUE459196 REA459196 RNW459196 RXS459196 SHO459196 SRK459196 TBG459196 TLC459196 TUY459196 UEU459196 UOQ459196 UYM459196 VII459196 VSE459196 WCA459196 WLW459196 WVS459196 K524732 JG524732 TC524732 ACY524732 AMU524732 AWQ524732 BGM524732 BQI524732 CAE524732 CKA524732 CTW524732 DDS524732 DNO524732 DXK524732 EHG524732 ERC524732 FAY524732 FKU524732 FUQ524732 GEM524732 GOI524732 GYE524732 HIA524732 HRW524732 IBS524732 ILO524732 IVK524732 JFG524732 JPC524732 JYY524732 KIU524732 KSQ524732 LCM524732 LMI524732 LWE524732 MGA524732 MPW524732 MZS524732 NJO524732 NTK524732 ODG524732 ONC524732 OWY524732 PGU524732 PQQ524732 QAM524732 QKI524732 QUE524732 REA524732 RNW524732 RXS524732 SHO524732 SRK524732 TBG524732 TLC524732 TUY524732 UEU524732 UOQ524732 UYM524732 VII524732 VSE524732 WCA524732 WLW524732 WVS524732 K590268 JG590268 TC590268 ACY590268 AMU590268 AWQ590268 BGM590268 BQI590268 CAE590268 CKA590268 CTW590268 DDS590268 DNO590268 DXK590268 EHG590268 ERC590268 FAY590268 FKU590268 FUQ590268 GEM590268 GOI590268 GYE590268 HIA590268 HRW590268 IBS590268 ILO590268 IVK590268 JFG590268 JPC590268 JYY590268 KIU590268 KSQ590268 LCM590268 LMI590268 LWE590268 MGA590268 MPW590268 MZS590268 NJO590268 NTK590268 ODG590268 ONC590268 OWY590268 PGU590268 PQQ590268 QAM590268 QKI590268 QUE590268 REA590268 RNW590268 RXS590268 SHO590268 SRK590268 TBG590268 TLC590268 TUY590268 UEU590268 UOQ590268 UYM590268 VII590268 VSE590268 WCA590268 WLW590268 WVS590268 K655804 JG655804 TC655804 ACY655804 AMU655804 AWQ655804 BGM655804 BQI655804 CAE655804 CKA655804 CTW655804 DDS655804 DNO655804 DXK655804 EHG655804 ERC655804 FAY655804 FKU655804 FUQ655804 GEM655804 GOI655804 GYE655804 HIA655804 HRW655804 IBS655804 ILO655804 IVK655804 JFG655804 JPC655804 JYY655804 KIU655804 KSQ655804 LCM655804 LMI655804 LWE655804 MGA655804 MPW655804 MZS655804 NJO655804 NTK655804 ODG655804 ONC655804 OWY655804 PGU655804 PQQ655804 QAM655804 QKI655804 QUE655804 REA655804 RNW655804 RXS655804 SHO655804 SRK655804 TBG655804 TLC655804 TUY655804 UEU655804 UOQ655804 UYM655804 VII655804 VSE655804 WCA655804 WLW655804 WVS655804 K721340 JG721340 TC721340 ACY721340 AMU721340 AWQ721340 BGM721340 BQI721340 CAE721340 CKA721340 CTW721340 DDS721340 DNO721340 DXK721340 EHG721340 ERC721340 FAY721340 FKU721340 FUQ721340 GEM721340 GOI721340 GYE721340 HIA721340 HRW721340 IBS721340 ILO721340 IVK721340 JFG721340 JPC721340 JYY721340 KIU721340 KSQ721340 LCM721340 LMI721340 LWE721340 MGA721340 MPW721340 MZS721340 NJO721340 NTK721340 ODG721340 ONC721340 OWY721340 PGU721340 PQQ721340 QAM721340 QKI721340 QUE721340 REA721340 RNW721340 RXS721340 SHO721340 SRK721340 TBG721340 TLC721340 TUY721340 UEU721340 UOQ721340 UYM721340 VII721340 VSE721340 WCA721340 WLW721340 WVS721340 K786876 JG786876 TC786876 ACY786876 AMU786876 AWQ786876 BGM786876 BQI786876 CAE786876 CKA786876 CTW786876 DDS786876 DNO786876 DXK786876 EHG786876 ERC786876 FAY786876 FKU786876 FUQ786876 GEM786876 GOI786876 GYE786876 HIA786876 HRW786876 IBS786876 ILO786876 IVK786876 JFG786876 JPC786876 JYY786876 KIU786876 KSQ786876 LCM786876 LMI786876 LWE786876 MGA786876 MPW786876 MZS786876 NJO786876 NTK786876 ODG786876 ONC786876 OWY786876 PGU786876 PQQ786876 QAM786876 QKI786876 QUE786876 REA786876 RNW786876 RXS786876 SHO786876 SRK786876 TBG786876 TLC786876 TUY786876 UEU786876 UOQ786876 UYM786876 VII786876 VSE786876 WCA786876 WLW786876 WVS786876 K852412 JG852412 TC852412 ACY852412 AMU852412 AWQ852412 BGM852412 BQI852412 CAE852412 CKA852412 CTW852412 DDS852412 DNO852412 DXK852412 EHG852412 ERC852412 FAY852412 FKU852412 FUQ852412 GEM852412 GOI852412 GYE852412 HIA852412 HRW852412 IBS852412 ILO852412 IVK852412 JFG852412 JPC852412 JYY852412 KIU852412 KSQ852412 LCM852412 LMI852412 LWE852412 MGA852412 MPW852412 MZS852412 NJO852412 NTK852412 ODG852412 ONC852412 OWY852412 PGU852412 PQQ852412 QAM852412 QKI852412 QUE852412 REA852412 RNW852412 RXS852412 SHO852412 SRK852412 TBG852412 TLC852412 TUY852412 UEU852412 UOQ852412 UYM852412 VII852412 VSE852412 WCA852412 WLW852412 WVS852412 K917948 JG917948 TC917948 ACY917948 AMU917948 AWQ917948 BGM917948 BQI917948 CAE917948 CKA917948 CTW917948 DDS917948 DNO917948 DXK917948 EHG917948 ERC917948 FAY917948 FKU917948 FUQ917948 GEM917948 GOI917948 GYE917948 HIA917948 HRW917948 IBS917948 ILO917948 IVK917948 JFG917948 JPC917948 JYY917948 KIU917948 KSQ917948 LCM917948 LMI917948 LWE917948 MGA917948 MPW917948 MZS917948 NJO917948 NTK917948 ODG917948 ONC917948 OWY917948 PGU917948 PQQ917948 QAM917948 QKI917948 QUE917948 REA917948 RNW917948 RXS917948 SHO917948 SRK917948 TBG917948 TLC917948 TUY917948 UEU917948 UOQ917948 UYM917948 VII917948 VSE917948 WCA917948 WLW917948 WVS917948 K983484 JG983484 TC983484 ACY983484 AMU983484 AWQ983484 BGM983484 BQI983484 CAE983484 CKA983484 CTW983484 DDS983484 DNO983484 DXK983484 EHG983484 ERC983484 FAY983484 FKU983484 FUQ983484 GEM983484 GOI983484 GYE983484 HIA983484 HRW983484 IBS983484 ILO983484 IVK983484 JFG983484 JPC983484 JYY983484 KIU983484 KSQ983484 LCM983484 LMI983484 LWE983484 MGA983484 MPW983484 MZS983484 NJO983484 NTK983484 ODG983484 ONC983484 OWY983484 PGU983484 PQQ983484 QAM983484 QKI983484 QUE983484 REA983484 RNW983484 RXS983484 SHO983484 SRK983484 TBG983484 TLC983484 TUY983484 UEU983484 UOQ983484 UYM983484 VII983484 VSE983484 WCA983484 WLW983484 WVS983484" xr:uid="{717AF52B-8BD0-4FC0-B1E6-9598B4FE649D}"/>
  </dataValidations>
  <pageMargins left="0.70866141732283472" right="0.70866141732283472" top="0.74803149606299213" bottom="0.74803149606299213" header="0.31496062992125984" footer="0.31496062992125984"/>
  <pageSetup paperSize="11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Notas PE </vt:lpstr>
      <vt:lpstr>'Notas PE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Dulce Maria Vázquez López</dc:creator>
  <cp:lastModifiedBy>Dulce Maria Vázquez López</cp:lastModifiedBy>
  <dcterms:created xsi:type="dcterms:W3CDTF">2022-05-23T16:40:37Z</dcterms:created>
  <dcterms:modified xsi:type="dcterms:W3CDTF">2022-05-23T16:40:45Z</dcterms:modified>
</cp:coreProperties>
</file>