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IFEG 2023\EDOS FINANCIEROS\2DO TRIMESTRE 2023\SIRET ASEG\VERIFICAR\"/>
    </mc:Choice>
  </mc:AlternateContent>
  <xr:revisionPtr revIDLastSave="0" documentId="13_ncr:1_{56312A9D-5D18-4EE0-95DE-820A303A5853}" xr6:coauthVersionLast="47" xr6:coauthVersionMax="47" xr10:uidLastSave="{00000000-0000-0000-0000-000000000000}"/>
  <bookViews>
    <workbookView xWindow="345" yWindow="30" windowWidth="10920" windowHeight="12870" tabRatio="863" firstSheet="7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3" i="62" l="1"/>
  <c r="C63" i="62"/>
  <c r="C48" i="62" s="1"/>
  <c r="C122" i="62" s="1"/>
  <c r="C58" i="60"/>
  <c r="C98" i="60"/>
  <c r="D48" i="62"/>
  <c r="D122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37" i="64" s="1"/>
  <c r="C15" i="63"/>
  <c r="C7" i="63"/>
  <c r="C20" i="63" l="1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<sst xmlns="http://schemas.openxmlformats.org/spreadsheetml/2006/main" count="935" uniqueCount="675">
  <si>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</si>
  <si>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</si>
  <si>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</si>
  <si>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</si>
  <si>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</si>
  <si>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</si>
  <si>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</si>
  <si>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</si>
  <si>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</si>
  <si>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</si>
  <si>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</si>
  <si>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</si>
  <si>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</si>
  <si>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</si>
  <si>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</si>
  <si>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</si>
  <si>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</si>
  <si>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</si>
  <si>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</si>
  <si>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</si>
  <si>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</si>
  <si>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</si>
  <si>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</si>
  <si>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</si>
  <si>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</si>
  <si>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</si>
  <si>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</si>
  <si>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</si>
  <si>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</si>
  <si>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</si>
  <si>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</si>
  <si>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</si>
  <si>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</si>
  <si>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</si>
  <si>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</si>
  <si>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</si>
  <si>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</si>
  <si>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</si>
  <si>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</si>
  <si>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</si>
  <si>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</si>
  <si>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</si>
  <si>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</si>
  <si>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</si>
  <si>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</si>
  <si>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</si>
  <si>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</si>
  <si>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</si>
  <si>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</si>
  <si>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</si>
  <si>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</si>
  <si>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</si>
  <si>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</si>
  <si>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</si>
  <si>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</si>
  <si>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</si>
  <si>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</si>
  <si>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</si>
  <si>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</si>
  <si>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</si>
  <si>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</si>
  <si>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</si>
  <si>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</si>
  <si>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</si>
  <si>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</si>
  <si>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</si>
  <si>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</si>
  <si>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</si>
  <si>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</si>
  <si>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</si>
  <si>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</si>
  <si>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</si>
  <si>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</si>
  <si>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</si>
  <si>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</si>
  <si>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</si>
  <si>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</si>
  <si>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</si>
  <si>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</si>
  <si>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</si>
  <si>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</si>
  <si>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</si>
  <si>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</si>
  <si>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</si>
  <si>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</si>
  <si>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</si>
  <si>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</si>
  <si>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</si>
  <si>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</si>
  <si>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</si>
  <si>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</si>
  <si>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</si>
  <si>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</si>
  <si>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</si>
  <si>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</si>
  <si>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</si>
  <si>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</si>
  <si>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</si>
  <si>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</si>
  <si>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</si>
  <si>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</si>
  <si>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</si>
  <si>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</si>
  <si>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</si>
  <si>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</si>
  <si>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</si>
  <si>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</si>
  <si>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</si>
  <si>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</si>
  <si>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</si>
  <si>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</si>
  <si>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</si>
  <si>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</si>
  <si>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</si>
  <si>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</si>
  <si>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</si>
  <si>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</si>
  <si>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</si>
  <si>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</si>
  <si>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</si>
  <si>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</si>
  <si>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</si>
  <si>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</si>
  <si>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</si>
  <si>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</si>
  <si>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</si>
  <si>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</si>
  <si>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</si>
  <si>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</si>
  <si>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</si>
  <si>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</si>
  <si>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</si>
  <si>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</si>
  <si>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</si>
  <si>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</si>
  <si>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</si>
  <si>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</si>
  <si>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</si>
  <si>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</si>
  <si>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</si>
  <si>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</si>
  <si>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</si>
  <si>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</si>
  <si>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</si>
  <si>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</si>
  <si>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</si>
  <si>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</si>
  <si>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</si>
  <si>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</si>
  <si>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</si>
  <si>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</si>
  <si>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</si>
  <si>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</si>
  <si>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</si>
  <si>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</si>
  <si>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</si>
  <si>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</si>
  <si>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</si>
  <si>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</si>
  <si>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</si>
  <si>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</si>
  <si>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</si>
  <si>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</si>
  <si>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</si>
  <si>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</si>
  <si>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</si>
  <si>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</si>
  <si>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</si>
  <si>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</si>
  <si>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</si>
  <si>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</si>
  <si>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</si>
  <si>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</si>
  <si>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</si>
  <si>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</si>
  <si>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</si>
  <si>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</si>
  <si>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</si>
  <si>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</si>
  <si>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</si>
  <si>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</si>
  <si>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</si>
  <si>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</si>
  <si>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</si>
  <si>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</si>
  <si>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</si>
  <si>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</si>
  <si>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</si>
  <si>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</si>
  <si>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</si>
  <si>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</si>
  <si>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</si>
  <si>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</si>
  <si>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</si>
  <si>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</si>
  <si>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</si>
  <si>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</si>
  <si>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</si>
  <si>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</si>
  <si>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</si>
  <si>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</si>
  <si>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</si>
  <si>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</si>
  <si>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</si>
  <si>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</si>
  <si>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</si>
  <si>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</si>
  <si>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</si>
  <si>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</si>
  <si>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</si>
  <si>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</si>
  <si>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</si>
  <si>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</si>
  <si>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</si>
  <si>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</si>
  <si>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</si>
  <si>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</si>
  <si>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</si>
  <si>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</si>
  <si>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</si>
  <si>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</si>
  <si>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</si>
  <si>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</si>
  <si>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</si>
  <si>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</si>
  <si>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</si>
  <si>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</si>
  <si>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</si>
  <si>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</si>
  <si>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</si>
  <si>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</si>
  <si>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</si>
  <si>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</si>
  <si>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</si>
  <si>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</si>
  <si>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</si>
  <si>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</si>
  <si>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</si>
  <si>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</si>
  <si>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</si>
  <si>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</si>
  <si>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</si>
  <si>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</si>
  <si>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</si>
  <si>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</si>
  <si>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</si>
  <si>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</si>
  <si>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</si>
  <si>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</si>
  <si>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</si>
  <si>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</si>
  <si>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</si>
  <si>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</si>
  <si>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</si>
  <si>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</si>
  <si>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</si>
  <si>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</si>
  <si>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</si>
  <si>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</si>
  <si>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</si>
  <si>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</si>
  <si>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</si>
  <si>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</si>
  <si>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</si>
  <si>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</si>
  <si>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</si>
  <si>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</si>
  <si>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</si>
  <si>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</si>
  <si>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</si>
  <si>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</si>
  <si>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</si>
  <si>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</si>
  <si>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</si>
  <si>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</si>
  <si>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</si>
  <si>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</si>
  <si>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</si>
  <si>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</si>
  <si>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</si>
  <si>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</si>
  <si>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</si>
  <si>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</si>
  <si>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</si>
  <si>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</si>
  <si>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</si>
  <si>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</si>
  <si>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</si>
  <si>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</si>
  <si>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</si>
  <si>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</si>
  <si>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</si>
  <si>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</si>
  <si>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</si>
  <si>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</si>
  <si>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</si>
  <si>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</si>
  <si>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</si>
  <si>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</si>
  <si>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</si>
  <si>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</si>
  <si>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</si>
  <si>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</si>
  <si>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</si>
  <si>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</si>
  <si>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</si>
  <si>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</si>
  <si>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</si>
  <si>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</si>
  <si>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</si>
  <si>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</si>
  <si>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</si>
  <si>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</si>
  <si>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</si>
  <si>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</si>
  <si>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</si>
  <si>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</si>
  <si>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</si>
  <si>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</si>
  <si>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</si>
  <si>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</si>
  <si>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</si>
  <si>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</si>
  <si>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</si>
  <si>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</si>
  <si>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</si>
  <si>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</si>
  <si>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</si>
  <si>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</si>
  <si>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</si>
  <si>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</si>
  <si>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</si>
  <si>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</si>
  <si>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</si>
  <si>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</si>
  <si>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</si>
  <si>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</si>
  <si>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</si>
  <si>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</si>
  <si>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</si>
  <si>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</si>
  <si>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</si>
  <si>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</si>
  <si>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</si>
  <si>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</si>
  <si>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</si>
  <si>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</si>
  <si>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</si>
  <si>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</si>
  <si>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</si>
  <si>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</si>
  <si>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</si>
  <si>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</si>
  <si>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</si>
  <si>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</si>
  <si>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</si>
  <si>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</si>
  <si>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</si>
  <si>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</si>
  <si>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</si>
  <si>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</si>
  <si>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</si>
  <si>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</si>
  <si>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</si>
  <si>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</si>
  <si>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</si>
  <si>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</si>
  <si>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</si>
  <si>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</si>
  <si>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</si>
  <si>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</si>
  <si>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</si>
  <si>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</si>
  <si>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</si>
  <si>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</si>
  <si>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</si>
  <si>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</si>
  <si>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</si>
  <si>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</si>
  <si>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</si>
  <si>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</si>
  <si>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</si>
  <si>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</si>
  <si>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</si>
  <si>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</si>
  <si>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</si>
  <si>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</si>
  <si>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</si>
  <si>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</si>
  <si>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</si>
  <si>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</si>
  <si>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</si>
  <si>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</si>
  <si>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</si>
  <si>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</si>
  <si>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</si>
  <si>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</si>
  <si>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</si>
  <si>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</si>
  <si>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</si>
  <si>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</si>
  <si>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</si>
  <si>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</si>
  <si>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</si>
  <si>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</si>
  <si>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</si>
  <si>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</si>
  <si>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</si>
  <si>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</si>
  <si>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</si>
  <si>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</si>
  <si>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</si>
  <si>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</si>
  <si>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</si>
  <si>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</si>
  <si>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</si>
  <si>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</si>
  <si>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</si>
  <si>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</si>
  <si>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</si>
  <si>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</si>
  <si>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</si>
  <si>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</si>
  <si>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</si>
  <si>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</si>
  <si>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</si>
  <si>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</si>
  <si>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</si>
  <si>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</si>
  <si>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</si>
  <si>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</si>
  <si>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</si>
  <si>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</si>
  <si>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</si>
  <si>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</si>
  <si>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</si>
  <si>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</si>
  <si>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</si>
  <si>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</si>
  <si>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</si>
  <si>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</si>
  <si>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</si>
  <si>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</si>
  <si>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</si>
  <si>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</si>
  <si>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</si>
  <si>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</si>
  <si>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</si>
  <si>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</si>
  <si>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</si>
  <si>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</si>
  <si>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</si>
  <si>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</si>
  <si>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</si>
  <si>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</si>
  <si>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</si>
  <si>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</si>
  <si>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</si>
  <si>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</si>
  <si>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</si>
  <si>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</si>
  <si>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</si>
  <si>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</si>
  <si>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</si>
  <si>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</si>
  <si>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</si>
  <si>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</si>
  <si>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</si>
  <si>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</si>
  <si>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</si>
  <si>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</si>
  <si>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</si>
  <si>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</si>
  <si>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</si>
  <si>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</si>
  <si>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</si>
  <si>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</si>
  <si>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</si>
  <si>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</si>
  <si>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</si>
  <si>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</si>
  <si>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</si>
  <si>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</si>
  <si>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</si>
  <si>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</si>
  <si>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</si>
  <si>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</si>
  <si>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</si>
  <si>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</si>
  <si>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</si>
  <si>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</si>
  <si>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</si>
  <si>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</si>
  <si>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</si>
  <si>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</si>
  <si>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</si>
  <si>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</si>
  <si>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</si>
  <si>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</si>
  <si>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</si>
  <si>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</si>
  <si>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</si>
  <si>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</si>
  <si>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</si>
  <si>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</si>
  <si>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</si>
  <si>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</si>
  <si>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</si>
  <si>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</si>
  <si>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</si>
  <si>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</si>
  <si>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</si>
  <si>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</si>
  <si>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</si>
  <si>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</si>
  <si>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</si>
  <si>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</si>
  <si>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</si>
  <si>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</si>
  <si>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</si>
  <si>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</si>
  <si>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</si>
  <si>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</si>
  <si>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</si>
  <si>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</si>
  <si>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</si>
  <si>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</si>
  <si>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</si>
  <si>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</si>
  <si>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</si>
  <si>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</si>
  <si>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</si>
  <si>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</si>
  <si>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</si>
  <si>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</si>
  <si>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</si>
  <si>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</si>
  <si>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</si>
  <si>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</si>
  <si>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</si>
  <si>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</si>
  <si>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</si>
  <si>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</si>
  <si>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</si>
  <si>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</si>
  <si>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</si>
  <si>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</si>
  <si>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</si>
  <si>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</si>
  <si>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</si>
  <si>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</si>
  <si>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</si>
  <si>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</si>
  <si>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</si>
  <si>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</si>
  <si>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</si>
  <si>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</si>
  <si>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</si>
  <si>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</si>
  <si>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</si>
  <si>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</si>
  <si>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</si>
  <si>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</si>
  <si>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</si>
  <si>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</si>
  <si>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</si>
  <si>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</si>
  <si>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</si>
  <si>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</si>
  <si>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</si>
  <si>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</si>
  <si>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</si>
  <si>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</si>
  <si>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</si>
  <si>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</si>
  <si>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</si>
  <si>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</si>
  <si>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</si>
  <si>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</si>
  <si>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</si>
  <si>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</si>
  <si>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</si>
  <si>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</si>
  <si>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</si>
  <si>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</si>
  <si>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</si>
  <si>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</si>
  <si>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</si>
  <si>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</si>
  <si>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</si>
  <si>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</si>
  <si>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</si>
  <si>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</si>
  <si>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</si>
  <si>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</si>
  <si>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</si>
  <si>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</si>
  <si>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</si>
  <si>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</si>
  <si>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</si>
  <si>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</si>
  <si>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</si>
  <si>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</si>
  <si>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</si>
  <si>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</si>
  <si>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</si>
  <si>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</si>
  <si>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(Cifras en pesos)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</si>
  <si>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</si>
  <si>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</si>
  <si>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</si>
  <si>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</si>
  <si>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</si>
  <si>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</si>
  <si>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</si>
  <si>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</si>
  <si>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</si>
  <si>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</si>
  <si>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</si>
  <si>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</si>
  <si>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</si>
  <si>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</si>
  <si>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</si>
  <si>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</si>
  <si>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</si>
  <si>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</si>
  <si>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</si>
  <si>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</si>
  <si>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</si>
  <si>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</si>
  <si>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</si>
  <si>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</si>
  <si>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</si>
  <si>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</si>
  <si>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</si>
  <si>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</si>
  <si>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</si>
  <si>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</si>
  <si>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</si>
  <si>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</si>
  <si>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</si>
  <si>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</si>
  <si>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</si>
  <si>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</si>
  <si>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</si>
  <si>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</si>
  <si>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</si>
  <si>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</si>
  <si>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</si>
  <si>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</si>
  <si>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</si>
  <si>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</si>
  <si>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</si>
  <si>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</si>
  <si>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INSTITUTO DE INFRAESTRUCTURA EDUCATIVA DEL ESTADO DE GUANAJUATO</t>
  </si>
  <si>
    <t>Correspondiente del 1 de Enero al 30 de Junio de 2023</t>
  </si>
  <si>
    <t>INSTITUTO DE INFRAESTRUCTURA FISICA EDUCATIVA DE GUANAJUATO</t>
  </si>
  <si>
    <t xml:space="preserve">   INSTITUTO DE INFRAESTRUCTURA FISICA EDUCATIVA DE GUANAJUATO</t>
  </si>
  <si>
    <t xml:space="preserve">   Notas de Desglose Estado de Variación en la Hacienda Pública</t>
  </si>
  <si>
    <t xml:space="preserve">   Correspondiente del 1 de Enero al 30 de Junio de 2023</t>
  </si>
  <si>
    <t xml:space="preserve">            INSTITUTO DE INFRAESTRUCTURA FISICA EDUCATIVA DE GUANAJUATO</t>
  </si>
  <si>
    <t xml:space="preserve">      Notas de Desglose Estado de Flujos de Efectivo</t>
  </si>
  <si>
    <t xml:space="preserve">      Correspondiente del 1 de Enero al 30 de Junio de 2023</t>
  </si>
  <si>
    <t xml:space="preserve">                   INSTITUTO DE INFRAESTRUCTURA FISICA EDUCATIVA DE GUANAJUATO</t>
  </si>
  <si>
    <t xml:space="preserve">                         Conciliación entre los Ingresos Presupuestarios y Contables</t>
  </si>
  <si>
    <t xml:space="preserve">                     Correspondiente del 1 de Enero al 30 de Junio de 2023</t>
  </si>
  <si>
    <t xml:space="preserve">              INSTITUTO DE INFRAESTRUCTURA FISICA EDUCATIVA DE GUANAJUATO</t>
  </si>
  <si>
    <t xml:space="preserve">                     Conciliación entre los Egresos Presupuestarios y los Gastos Contables</t>
  </si>
  <si>
    <t xml:space="preserve">                    Correspondiente del 1 de Enero al 30 de Junio de 2023</t>
  </si>
  <si>
    <t xml:space="preserve">                                                    INSTITUTO DE INFRAESTRUCTURA FISICA EDUCATIVA DE GUANAJUATO</t>
  </si>
  <si>
    <t xml:space="preserve">                             Notas de Desglose y Memoria</t>
  </si>
  <si>
    <t xml:space="preserve">                                    Correspondiente del 1 de Enero al 30 de Junio de 2023</t>
  </si>
  <si>
    <t>3.6</t>
  </si>
  <si>
    <t>3.7</t>
  </si>
  <si>
    <t>Demandas Judiciales en Proceso de Resolución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</si>
</sst>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8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0" fontId="12" fillId="0" borderId="0" xfId="9" quotePrefix="1" applyFont="1" applyAlignment="1">
      <alignment horizontal="left" indent="1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0" fontId="13" fillId="0" borderId="0" xfId="2" applyFont="1" applyAlignment="1">
      <alignment horizontal="center"/>
    </xf>
    <xf numFmtId="0" fontId="13" fillId="0" borderId="0" xfId="2" applyFont="1"/>
    <xf numFmtId="0" fontId="2" fillId="0" borderId="0" xfId="2" applyFont="1"/>
    <xf numFmtId="0" fontId="3" fillId="0" borderId="0" xfId="2" applyFont="1"/>
    <xf numFmtId="0" fontId="12" fillId="0" borderId="0" xfId="2" applyFont="1" applyAlignment="1">
      <alignment horizontal="left" indent="1"/>
    </xf>
    <xf numFmtId="3" fontId="13" fillId="0" borderId="0" xfId="8" applyNumberFormat="1" applyFont="1"/>
    <xf numFmtId="3" fontId="16" fillId="5" borderId="0" xfId="8" applyNumberFormat="1" applyFont="1" applyFill="1"/>
    <xf numFmtId="3" fontId="17" fillId="6" borderId="0" xfId="8" applyNumberFormat="1" applyFont="1" applyFill="1"/>
    <xf numFmtId="3" fontId="17" fillId="7" borderId="0" xfId="8" applyNumberFormat="1" applyFont="1" applyFill="1"/>
    <xf numFmtId="3" fontId="3" fillId="0" borderId="0" xfId="12" applyNumberFormat="1" applyFont="1"/>
    <xf numFmtId="3" fontId="3" fillId="0" borderId="0" xfId="14" applyNumberFormat="1" applyFont="1"/>
    <xf numFmtId="3" fontId="13" fillId="0" borderId="0" xfId="12" applyNumberFormat="1" applyFont="1"/>
    <xf numFmtId="3" fontId="13" fillId="0" borderId="0" xfId="9" applyNumberFormat="1" applyFont="1"/>
    <xf numFmtId="3" fontId="16" fillId="5" borderId="0" xfId="9" applyNumberFormat="1" applyFont="1" applyFill="1"/>
    <xf numFmtId="3" fontId="17" fillId="6" borderId="0" xfId="9" applyNumberFormat="1" applyFont="1" applyFill="1"/>
    <xf numFmtId="3" fontId="12" fillId="0" borderId="0" xfId="9" applyNumberFormat="1" applyFont="1"/>
    <xf numFmtId="3" fontId="17" fillId="6" borderId="0" xfId="9" applyNumberFormat="1" applyFont="1" applyFill="1" applyAlignment="1">
      <alignment horizontal="center" vertical="center"/>
    </xf>
    <xf numFmtId="3" fontId="17" fillId="6" borderId="0" xfId="9" applyNumberFormat="1" applyFont="1" applyFill="1" applyAlignment="1">
      <alignment horizontal="center"/>
    </xf>
    <xf numFmtId="3" fontId="12" fillId="0" borderId="0" xfId="19" applyNumberFormat="1" applyFont="1" applyFill="1"/>
    <xf numFmtId="3" fontId="13" fillId="0" borderId="0" xfId="19" applyNumberFormat="1" applyFont="1" applyFill="1"/>
    <xf numFmtId="3" fontId="12" fillId="0" borderId="0" xfId="18" applyNumberFormat="1" applyFont="1" applyFill="1"/>
    <xf numFmtId="3" fontId="13" fillId="0" borderId="0" xfId="18" applyNumberFormat="1" applyFont="1" applyFill="1"/>
    <xf numFmtId="3" fontId="12" fillId="0" borderId="0" xfId="2" applyNumberFormat="1" applyFont="1"/>
    <xf numFmtId="3" fontId="8" fillId="0" borderId="0" xfId="2" applyNumberFormat="1" applyFont="1" applyAlignment="1" applyProtection="1">
      <alignment vertical="top"/>
      <protection locked="0"/>
    </xf>
    <xf numFmtId="0" fontId="8" fillId="0" borderId="0" xfId="10" applyFont="1" applyAlignment="1">
      <alignment horizontal="left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6213</xdr:rowOff>
    </xdr:from>
    <xdr:to>
      <xdr:col>1</xdr:col>
      <xdr:colOff>752475</xdr:colOff>
      <xdr:row>54</xdr:row>
      <xdr:rowOff>139978</xdr:rowOff>
    </xdr:to>
    <xdr:sp macro="" textlink="">
      <xdr:nvSpPr>
        <xdr:cNvPr id="2" name="Cuadro de texto 9">
          <a:extLst>
            <a:ext uri="{FF2B5EF4-FFF2-40B4-BE49-F238E27FC236}">
              <a16:creationId xmlns:a16="http://schemas.microsoft.com/office/drawing/2014/main" id="{2963C6A2-02FE-464F-BAFC-62CF2DBE0C53}"/>
            </a:ext>
          </a:extLst>
        </xdr:cNvPr>
        <xdr:cNvSpPr txBox="1"/>
      </xdr:nvSpPr>
      <xdr:spPr>
        <a:xfrm>
          <a:off x="0" y="7159488"/>
          <a:ext cx="1733550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726392</xdr:colOff>
      <xdr:row>47</xdr:row>
      <xdr:rowOff>48871</xdr:rowOff>
    </xdr:from>
    <xdr:to>
      <xdr:col>1</xdr:col>
      <xdr:colOff>2983816</xdr:colOff>
      <xdr:row>55</xdr:row>
      <xdr:rowOff>142051</xdr:rowOff>
    </xdr:to>
    <xdr:sp macro="" textlink="">
      <xdr:nvSpPr>
        <xdr:cNvPr id="3" name="Cuadro de texto 8">
          <a:extLst>
            <a:ext uri="{FF2B5EF4-FFF2-40B4-BE49-F238E27FC236}">
              <a16:creationId xmlns:a16="http://schemas.microsoft.com/office/drawing/2014/main" id="{246742A6-64C4-47BD-8BB6-3E75F87670C8}"/>
            </a:ext>
          </a:extLst>
        </xdr:cNvPr>
        <xdr:cNvSpPr txBox="1"/>
      </xdr:nvSpPr>
      <xdr:spPr>
        <a:xfrm>
          <a:off x="1707467" y="7202146"/>
          <a:ext cx="2257424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3052554</xdr:colOff>
      <xdr:row>47</xdr:row>
      <xdr:rowOff>14496</xdr:rowOff>
    </xdr:from>
    <xdr:to>
      <xdr:col>2</xdr:col>
      <xdr:colOff>385555</xdr:colOff>
      <xdr:row>54</xdr:row>
      <xdr:rowOff>139979</xdr:rowOff>
    </xdr:to>
    <xdr:sp macro="" textlink="">
      <xdr:nvSpPr>
        <xdr:cNvPr id="4" name="Cuadro de texto 7">
          <a:extLst>
            <a:ext uri="{FF2B5EF4-FFF2-40B4-BE49-F238E27FC236}">
              <a16:creationId xmlns:a16="http://schemas.microsoft.com/office/drawing/2014/main" id="{E9047F7E-B873-485C-851F-E29667CACBAB}"/>
            </a:ext>
          </a:extLst>
        </xdr:cNvPr>
        <xdr:cNvSpPr txBox="1"/>
      </xdr:nvSpPr>
      <xdr:spPr>
        <a:xfrm>
          <a:off x="4033629" y="7167771"/>
          <a:ext cx="2257426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n-US" sz="11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381008</xdr:colOff>
      <xdr:row>46</xdr:row>
      <xdr:rowOff>0</xdr:rowOff>
    </xdr:from>
    <xdr:to>
      <xdr:col>5</xdr:col>
      <xdr:colOff>400057</xdr:colOff>
      <xdr:row>55</xdr:row>
      <xdr:rowOff>23606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96DA3E80-7C68-40C3-B936-6F8FBFC8DA3F}"/>
            </a:ext>
          </a:extLst>
        </xdr:cNvPr>
        <xdr:cNvSpPr txBox="1"/>
      </xdr:nvSpPr>
      <xdr:spPr>
        <a:xfrm>
          <a:off x="6286508" y="7010400"/>
          <a:ext cx="2266949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609600</xdr:colOff>
      <xdr:row>46</xdr:row>
      <xdr:rowOff>27333</xdr:rowOff>
    </xdr:from>
    <xdr:to>
      <xdr:col>8</xdr:col>
      <xdr:colOff>25677</xdr:colOff>
      <xdr:row>55</xdr:row>
      <xdr:rowOff>50939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2412B18B-D4CA-40C6-BBB7-43F7B0FC5011}"/>
            </a:ext>
          </a:extLst>
        </xdr:cNvPr>
        <xdr:cNvSpPr txBox="1"/>
      </xdr:nvSpPr>
      <xdr:spPr>
        <a:xfrm>
          <a:off x="8763000" y="7037733"/>
          <a:ext cx="1987827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L.R.I.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Rosa María Navarrete Ibarra</a:t>
          </a:r>
          <a:endParaRPr lang="en-US" sz="8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de Información y Seguimiento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952500</xdr:colOff>
      <xdr:row>3</xdr:row>
      <xdr:rowOff>76200</xdr:rowOff>
    </xdr:to>
    <xdr:pic>
      <xdr:nvPicPr>
        <xdr:cNvPr id="7" name="Imagen 6" descr="C:\Users\magda cadena\Desktop\INIFEG2-03.png">
          <a:extLst>
            <a:ext uri="{FF2B5EF4-FFF2-40B4-BE49-F238E27FC236}">
              <a16:creationId xmlns:a16="http://schemas.microsoft.com/office/drawing/2014/main" id="{FFFCC099-2EF5-4ACF-8619-01ADDA7E3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33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155</xdr:row>
      <xdr:rowOff>5314</xdr:rowOff>
    </xdr:from>
    <xdr:to>
      <xdr:col>1</xdr:col>
      <xdr:colOff>1068597</xdr:colOff>
      <xdr:row>162</xdr:row>
      <xdr:rowOff>132789</xdr:rowOff>
    </xdr:to>
    <xdr:sp macro="" textlink="">
      <xdr:nvSpPr>
        <xdr:cNvPr id="2" name="Cuadro de texto 9">
          <a:extLst>
            <a:ext uri="{FF2B5EF4-FFF2-40B4-BE49-F238E27FC236}">
              <a16:creationId xmlns:a16="http://schemas.microsoft.com/office/drawing/2014/main" id="{0B5FEE3C-9FF4-46FD-B04F-C657F7C7D412}"/>
            </a:ext>
          </a:extLst>
        </xdr:cNvPr>
        <xdr:cNvSpPr txBox="1"/>
      </xdr:nvSpPr>
      <xdr:spPr>
        <a:xfrm>
          <a:off x="0" y="22586753"/>
          <a:ext cx="1733550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1042514</xdr:colOff>
      <xdr:row>155</xdr:row>
      <xdr:rowOff>47972</xdr:rowOff>
    </xdr:from>
    <xdr:to>
      <xdr:col>1</xdr:col>
      <xdr:colOff>3299938</xdr:colOff>
      <xdr:row>163</xdr:row>
      <xdr:rowOff>133964</xdr:rowOff>
    </xdr:to>
    <xdr:sp macro="" textlink="">
      <xdr:nvSpPr>
        <xdr:cNvPr id="3" name="Cuadro de texto 8">
          <a:extLst>
            <a:ext uri="{FF2B5EF4-FFF2-40B4-BE49-F238E27FC236}">
              <a16:creationId xmlns:a16="http://schemas.microsoft.com/office/drawing/2014/main" id="{AE8539E5-BE41-4C44-B056-A63AB19BA778}"/>
            </a:ext>
          </a:extLst>
        </xdr:cNvPr>
        <xdr:cNvSpPr txBox="1"/>
      </xdr:nvSpPr>
      <xdr:spPr>
        <a:xfrm>
          <a:off x="1707467" y="22629411"/>
          <a:ext cx="2257424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3368676</xdr:colOff>
      <xdr:row>155</xdr:row>
      <xdr:rowOff>13597</xdr:rowOff>
    </xdr:from>
    <xdr:to>
      <xdr:col>3</xdr:col>
      <xdr:colOff>225607</xdr:colOff>
      <xdr:row>162</xdr:row>
      <xdr:rowOff>132790</xdr:rowOff>
    </xdr:to>
    <xdr:sp macro="" textlink="">
      <xdr:nvSpPr>
        <xdr:cNvPr id="4" name="Cuadro de texto 7">
          <a:extLst>
            <a:ext uri="{FF2B5EF4-FFF2-40B4-BE49-F238E27FC236}">
              <a16:creationId xmlns:a16="http://schemas.microsoft.com/office/drawing/2014/main" id="{D12ADB15-9032-4D76-9629-BAD6B7A1E3C5}"/>
            </a:ext>
          </a:extLst>
        </xdr:cNvPr>
        <xdr:cNvSpPr txBox="1"/>
      </xdr:nvSpPr>
      <xdr:spPr>
        <a:xfrm>
          <a:off x="4033629" y="22595036"/>
          <a:ext cx="2257426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n-US" sz="11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221060</xdr:colOff>
      <xdr:row>154</xdr:row>
      <xdr:rowOff>0</xdr:rowOff>
    </xdr:from>
    <xdr:to>
      <xdr:col>4</xdr:col>
      <xdr:colOff>1212018</xdr:colOff>
      <xdr:row>163</xdr:row>
      <xdr:rowOff>15519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B2AE0838-7FBF-4998-A894-78F5F3D07BC4}"/>
            </a:ext>
          </a:extLst>
        </xdr:cNvPr>
        <xdr:cNvSpPr txBox="1"/>
      </xdr:nvSpPr>
      <xdr:spPr>
        <a:xfrm>
          <a:off x="6286508" y="22437665"/>
          <a:ext cx="2266949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1421561</xdr:colOff>
      <xdr:row>154</xdr:row>
      <xdr:rowOff>27333</xdr:rowOff>
    </xdr:from>
    <xdr:to>
      <xdr:col>6</xdr:col>
      <xdr:colOff>21723</xdr:colOff>
      <xdr:row>163</xdr:row>
      <xdr:rowOff>42852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41907A00-826A-4EA9-A95D-A8B0AC430B61}"/>
            </a:ext>
          </a:extLst>
        </xdr:cNvPr>
        <xdr:cNvSpPr txBox="1"/>
      </xdr:nvSpPr>
      <xdr:spPr>
        <a:xfrm>
          <a:off x="8763000" y="22464998"/>
          <a:ext cx="1987827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L.R.I.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Rosa María Navarrete Ibarra</a:t>
          </a:r>
          <a:endParaRPr lang="en-US" sz="8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de Información y Seguimiento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1135272</xdr:colOff>
      <xdr:row>2</xdr:row>
      <xdr:rowOff>210089</xdr:rowOff>
    </xdr:to>
    <xdr:pic>
      <xdr:nvPicPr>
        <xdr:cNvPr id="7" name="Imagen 6" descr="C:\Users\magda cadena\Desktop\INIFEG2-03.png">
          <a:extLst>
            <a:ext uri="{FF2B5EF4-FFF2-40B4-BE49-F238E27FC236}">
              <a16:creationId xmlns:a16="http://schemas.microsoft.com/office/drawing/2014/main" id="{69121CEA-501C-4FF5-BDFA-75EDDB9C7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222</xdr:row>
      <xdr:rowOff>6213</xdr:rowOff>
    </xdr:from>
    <xdr:to>
      <xdr:col>1</xdr:col>
      <xdr:colOff>1066800</xdr:colOff>
      <xdr:row>229</xdr:row>
      <xdr:rowOff>139978</xdr:rowOff>
    </xdr:to>
    <xdr:sp macro="" textlink="">
      <xdr:nvSpPr>
        <xdr:cNvPr id="2" name="Cuadro de texto 9">
          <a:extLst>
            <a:ext uri="{FF2B5EF4-FFF2-40B4-BE49-F238E27FC236}">
              <a16:creationId xmlns:a16="http://schemas.microsoft.com/office/drawing/2014/main" id="{79D3022A-9525-4EC6-95E7-A6533B4AE73B}"/>
            </a:ext>
          </a:extLst>
        </xdr:cNvPr>
        <xdr:cNvSpPr txBox="1"/>
      </xdr:nvSpPr>
      <xdr:spPr>
        <a:xfrm>
          <a:off x="0" y="34010463"/>
          <a:ext cx="1733550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1040717</xdr:colOff>
      <xdr:row>222</xdr:row>
      <xdr:rowOff>48871</xdr:rowOff>
    </xdr:from>
    <xdr:to>
      <xdr:col>1</xdr:col>
      <xdr:colOff>3298141</xdr:colOff>
      <xdr:row>230</xdr:row>
      <xdr:rowOff>142051</xdr:rowOff>
    </xdr:to>
    <xdr:sp macro="" textlink="">
      <xdr:nvSpPr>
        <xdr:cNvPr id="3" name="Cuadro de texto 8">
          <a:extLst>
            <a:ext uri="{FF2B5EF4-FFF2-40B4-BE49-F238E27FC236}">
              <a16:creationId xmlns:a16="http://schemas.microsoft.com/office/drawing/2014/main" id="{91E4BAA2-2C99-4692-B191-4B6D189D8E20}"/>
            </a:ext>
          </a:extLst>
        </xdr:cNvPr>
        <xdr:cNvSpPr txBox="1"/>
      </xdr:nvSpPr>
      <xdr:spPr>
        <a:xfrm>
          <a:off x="1707467" y="34053121"/>
          <a:ext cx="2257424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3366879</xdr:colOff>
      <xdr:row>222</xdr:row>
      <xdr:rowOff>14496</xdr:rowOff>
    </xdr:from>
    <xdr:to>
      <xdr:col>2</xdr:col>
      <xdr:colOff>90280</xdr:colOff>
      <xdr:row>229</xdr:row>
      <xdr:rowOff>139979</xdr:rowOff>
    </xdr:to>
    <xdr:sp macro="" textlink="">
      <xdr:nvSpPr>
        <xdr:cNvPr id="4" name="Cuadro de texto 7">
          <a:extLst>
            <a:ext uri="{FF2B5EF4-FFF2-40B4-BE49-F238E27FC236}">
              <a16:creationId xmlns:a16="http://schemas.microsoft.com/office/drawing/2014/main" id="{06A8B5C3-9DB3-4EDF-AE87-4E37666E9B45}"/>
            </a:ext>
          </a:extLst>
        </xdr:cNvPr>
        <xdr:cNvSpPr txBox="1"/>
      </xdr:nvSpPr>
      <xdr:spPr>
        <a:xfrm>
          <a:off x="4033629" y="34018746"/>
          <a:ext cx="2257426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n-US" sz="11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85733</xdr:colOff>
      <xdr:row>221</xdr:row>
      <xdr:rowOff>0</xdr:rowOff>
    </xdr:from>
    <xdr:to>
      <xdr:col>4</xdr:col>
      <xdr:colOff>257182</xdr:colOff>
      <xdr:row>230</xdr:row>
      <xdr:rowOff>23606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ABB3CFB3-A725-4880-9927-20829095073A}"/>
            </a:ext>
          </a:extLst>
        </xdr:cNvPr>
        <xdr:cNvSpPr txBox="1"/>
      </xdr:nvSpPr>
      <xdr:spPr>
        <a:xfrm>
          <a:off x="6286508" y="33861375"/>
          <a:ext cx="2266949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466725</xdr:colOff>
      <xdr:row>221</xdr:row>
      <xdr:rowOff>27333</xdr:rowOff>
    </xdr:from>
    <xdr:to>
      <xdr:col>7</xdr:col>
      <xdr:colOff>92352</xdr:colOff>
      <xdr:row>230</xdr:row>
      <xdr:rowOff>50939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9B9D833C-6A55-4442-99D9-489C999A2513}"/>
            </a:ext>
          </a:extLst>
        </xdr:cNvPr>
        <xdr:cNvSpPr txBox="1"/>
      </xdr:nvSpPr>
      <xdr:spPr>
        <a:xfrm>
          <a:off x="8763000" y="33888708"/>
          <a:ext cx="1987827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L.R.I.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Rosa María Navarrete Ibarra</a:t>
          </a:r>
          <a:endParaRPr lang="en-US" sz="8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de Información y Seguimiento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1133475</xdr:colOff>
      <xdr:row>2</xdr:row>
      <xdr:rowOff>219075</xdr:rowOff>
    </xdr:to>
    <xdr:pic>
      <xdr:nvPicPr>
        <xdr:cNvPr id="7" name="Imagen 6" descr="C:\Users\magda cadena\Desktop\INIFEG2-03.png">
          <a:extLst>
            <a:ext uri="{FF2B5EF4-FFF2-40B4-BE49-F238E27FC236}">
              <a16:creationId xmlns:a16="http://schemas.microsoft.com/office/drawing/2014/main" id="{4CDB9DAC-9757-49AB-A443-3F98AB27C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6213</xdr:rowOff>
    </xdr:from>
    <xdr:to>
      <xdr:col>1</xdr:col>
      <xdr:colOff>1066800</xdr:colOff>
      <xdr:row>39</xdr:row>
      <xdr:rowOff>139978</xdr:rowOff>
    </xdr:to>
    <xdr:sp macro="" textlink="">
      <xdr:nvSpPr>
        <xdr:cNvPr id="7" name="Cuadro de texto 9">
          <a:extLst>
            <a:ext uri="{FF2B5EF4-FFF2-40B4-BE49-F238E27FC236}">
              <a16:creationId xmlns:a16="http://schemas.microsoft.com/office/drawing/2014/main" id="{197E5D78-E09E-40E2-97E0-6CF09E7A1E71}"/>
            </a:ext>
          </a:extLst>
        </xdr:cNvPr>
        <xdr:cNvSpPr txBox="1"/>
      </xdr:nvSpPr>
      <xdr:spPr>
        <a:xfrm>
          <a:off x="0" y="4863963"/>
          <a:ext cx="1733550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1040717</xdr:colOff>
      <xdr:row>32</xdr:row>
      <xdr:rowOff>48871</xdr:rowOff>
    </xdr:from>
    <xdr:to>
      <xdr:col>2</xdr:col>
      <xdr:colOff>88216</xdr:colOff>
      <xdr:row>40</xdr:row>
      <xdr:rowOff>142051</xdr:rowOff>
    </xdr:to>
    <xdr:sp macro="" textlink="">
      <xdr:nvSpPr>
        <xdr:cNvPr id="8" name="Cuadro de texto 8">
          <a:extLst>
            <a:ext uri="{FF2B5EF4-FFF2-40B4-BE49-F238E27FC236}">
              <a16:creationId xmlns:a16="http://schemas.microsoft.com/office/drawing/2014/main" id="{163320B2-2E05-46C2-A4C5-B002BDEAED7B}"/>
            </a:ext>
          </a:extLst>
        </xdr:cNvPr>
        <xdr:cNvSpPr txBox="1"/>
      </xdr:nvSpPr>
      <xdr:spPr>
        <a:xfrm>
          <a:off x="1707467" y="4906621"/>
          <a:ext cx="2257424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156954</xdr:colOff>
      <xdr:row>32</xdr:row>
      <xdr:rowOff>14496</xdr:rowOff>
    </xdr:from>
    <xdr:to>
      <xdr:col>3</xdr:col>
      <xdr:colOff>890380</xdr:colOff>
      <xdr:row>39</xdr:row>
      <xdr:rowOff>139979</xdr:rowOff>
    </xdr:to>
    <xdr:sp macro="" textlink="">
      <xdr:nvSpPr>
        <xdr:cNvPr id="9" name="Cuadro de texto 7">
          <a:extLst>
            <a:ext uri="{FF2B5EF4-FFF2-40B4-BE49-F238E27FC236}">
              <a16:creationId xmlns:a16="http://schemas.microsoft.com/office/drawing/2014/main" id="{E26BB5EA-F159-4138-967D-6BF5BEF5869A}"/>
            </a:ext>
          </a:extLst>
        </xdr:cNvPr>
        <xdr:cNvSpPr txBox="1"/>
      </xdr:nvSpPr>
      <xdr:spPr>
        <a:xfrm>
          <a:off x="4033629" y="4872246"/>
          <a:ext cx="2257426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n-US" sz="11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885833</xdr:colOff>
      <xdr:row>31</xdr:row>
      <xdr:rowOff>0</xdr:rowOff>
    </xdr:from>
    <xdr:to>
      <xdr:col>6</xdr:col>
      <xdr:colOff>314332</xdr:colOff>
      <xdr:row>40</xdr:row>
      <xdr:rowOff>23606</xdr:rowOff>
    </xdr:to>
    <xdr:sp macro="" textlink="">
      <xdr:nvSpPr>
        <xdr:cNvPr id="10" name="Cuadro de texto 6">
          <a:extLst>
            <a:ext uri="{FF2B5EF4-FFF2-40B4-BE49-F238E27FC236}">
              <a16:creationId xmlns:a16="http://schemas.microsoft.com/office/drawing/2014/main" id="{19FB1019-4C7D-42D8-B774-135B1562F64C}"/>
            </a:ext>
          </a:extLst>
        </xdr:cNvPr>
        <xdr:cNvSpPr txBox="1"/>
      </xdr:nvSpPr>
      <xdr:spPr>
        <a:xfrm>
          <a:off x="6286508" y="4714875"/>
          <a:ext cx="2266949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523875</xdr:colOff>
      <xdr:row>31</xdr:row>
      <xdr:rowOff>27333</xdr:rowOff>
    </xdr:from>
    <xdr:to>
      <xdr:col>10</xdr:col>
      <xdr:colOff>73302</xdr:colOff>
      <xdr:row>40</xdr:row>
      <xdr:rowOff>50939</xdr:rowOff>
    </xdr:to>
    <xdr:sp macro="" textlink="">
      <xdr:nvSpPr>
        <xdr:cNvPr id="11" name="Cuadro de texto 6">
          <a:extLst>
            <a:ext uri="{FF2B5EF4-FFF2-40B4-BE49-F238E27FC236}">
              <a16:creationId xmlns:a16="http://schemas.microsoft.com/office/drawing/2014/main" id="{94455B28-0EE3-4A14-8D1C-1EBD1C6CE259}"/>
            </a:ext>
          </a:extLst>
        </xdr:cNvPr>
        <xdr:cNvSpPr txBox="1"/>
      </xdr:nvSpPr>
      <xdr:spPr>
        <a:xfrm>
          <a:off x="8763000" y="4742208"/>
          <a:ext cx="1987827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L.R.I.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Rosa María Navarrete Ibarra</a:t>
          </a:r>
          <a:endParaRPr lang="en-US" sz="8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de Información y Seguimiento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304799</xdr:colOff>
      <xdr:row>2</xdr:row>
      <xdr:rowOff>28575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7196218D-265C-4DF8-B70F-9FA520720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71549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762000</xdr:colOff>
      <xdr:row>2</xdr:row>
      <xdr:rowOff>219075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276BED31-AB59-4D3E-B1D9-D6E77FBEB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126</xdr:row>
      <xdr:rowOff>6213</xdr:rowOff>
    </xdr:from>
    <xdr:to>
      <xdr:col>1</xdr:col>
      <xdr:colOff>1066800</xdr:colOff>
      <xdr:row>133</xdr:row>
      <xdr:rowOff>139978</xdr:rowOff>
    </xdr:to>
    <xdr:sp macro="" textlink="">
      <xdr:nvSpPr>
        <xdr:cNvPr id="3" name="Cuadro de texto 9">
          <a:extLst>
            <a:ext uri="{FF2B5EF4-FFF2-40B4-BE49-F238E27FC236}">
              <a16:creationId xmlns:a16="http://schemas.microsoft.com/office/drawing/2014/main" id="{1B122036-592F-4095-89DF-0F059B161522}"/>
            </a:ext>
          </a:extLst>
        </xdr:cNvPr>
        <xdr:cNvSpPr txBox="1"/>
      </xdr:nvSpPr>
      <xdr:spPr>
        <a:xfrm>
          <a:off x="0" y="18294213"/>
          <a:ext cx="1733550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1040717</xdr:colOff>
      <xdr:row>126</xdr:row>
      <xdr:rowOff>48871</xdr:rowOff>
    </xdr:from>
    <xdr:to>
      <xdr:col>1</xdr:col>
      <xdr:colOff>3298141</xdr:colOff>
      <xdr:row>134</xdr:row>
      <xdr:rowOff>142051</xdr:rowOff>
    </xdr:to>
    <xdr:sp macro="" textlink="">
      <xdr:nvSpPr>
        <xdr:cNvPr id="4" name="Cuadro de texto 8">
          <a:extLst>
            <a:ext uri="{FF2B5EF4-FFF2-40B4-BE49-F238E27FC236}">
              <a16:creationId xmlns:a16="http://schemas.microsoft.com/office/drawing/2014/main" id="{ADDEB582-6115-460A-89FA-2FAA298C897D}"/>
            </a:ext>
          </a:extLst>
        </xdr:cNvPr>
        <xdr:cNvSpPr txBox="1"/>
      </xdr:nvSpPr>
      <xdr:spPr>
        <a:xfrm>
          <a:off x="1707467" y="18336871"/>
          <a:ext cx="2257424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3366879</xdr:colOff>
      <xdr:row>126</xdr:row>
      <xdr:rowOff>14496</xdr:rowOff>
    </xdr:from>
    <xdr:to>
      <xdr:col>3</xdr:col>
      <xdr:colOff>376030</xdr:colOff>
      <xdr:row>133</xdr:row>
      <xdr:rowOff>139979</xdr:rowOff>
    </xdr:to>
    <xdr:sp macro="" textlink="">
      <xdr:nvSpPr>
        <xdr:cNvPr id="5" name="Cuadro de texto 7">
          <a:extLst>
            <a:ext uri="{FF2B5EF4-FFF2-40B4-BE49-F238E27FC236}">
              <a16:creationId xmlns:a16="http://schemas.microsoft.com/office/drawing/2014/main" id="{FCD9F45D-F4CC-475C-90E4-98BFDC5B7DD9}"/>
            </a:ext>
          </a:extLst>
        </xdr:cNvPr>
        <xdr:cNvSpPr txBox="1"/>
      </xdr:nvSpPr>
      <xdr:spPr>
        <a:xfrm>
          <a:off x="4033629" y="18302496"/>
          <a:ext cx="2257426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n-US" sz="11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371483</xdr:colOff>
      <xdr:row>125</xdr:row>
      <xdr:rowOff>0</xdr:rowOff>
    </xdr:from>
    <xdr:to>
      <xdr:col>5</xdr:col>
      <xdr:colOff>266707</xdr:colOff>
      <xdr:row>134</xdr:row>
      <xdr:rowOff>23606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34614800-C84B-4692-A145-06C2AA041CEB}"/>
            </a:ext>
          </a:extLst>
        </xdr:cNvPr>
        <xdr:cNvSpPr txBox="1"/>
      </xdr:nvSpPr>
      <xdr:spPr>
        <a:xfrm>
          <a:off x="6286508" y="18145125"/>
          <a:ext cx="2266949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476250</xdr:colOff>
      <xdr:row>125</xdr:row>
      <xdr:rowOff>27333</xdr:rowOff>
    </xdr:from>
    <xdr:to>
      <xdr:col>9</xdr:col>
      <xdr:colOff>25677</xdr:colOff>
      <xdr:row>134</xdr:row>
      <xdr:rowOff>50939</xdr:rowOff>
    </xdr:to>
    <xdr:sp macro="" textlink="">
      <xdr:nvSpPr>
        <xdr:cNvPr id="7" name="Cuadro de texto 6">
          <a:extLst>
            <a:ext uri="{FF2B5EF4-FFF2-40B4-BE49-F238E27FC236}">
              <a16:creationId xmlns:a16="http://schemas.microsoft.com/office/drawing/2014/main" id="{A0F4AEFB-9F7B-42C1-9959-4D3DE66286C5}"/>
            </a:ext>
          </a:extLst>
        </xdr:cNvPr>
        <xdr:cNvSpPr txBox="1"/>
      </xdr:nvSpPr>
      <xdr:spPr>
        <a:xfrm>
          <a:off x="8763000" y="18172458"/>
          <a:ext cx="1987827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L.R.I.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Rosa María Navarrete Ibarra</a:t>
          </a:r>
          <a:endParaRPr lang="en-US" sz="8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de Información y Seguimiento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6213</xdr:rowOff>
    </xdr:from>
    <xdr:to>
      <xdr:col>1</xdr:col>
      <xdr:colOff>1514475</xdr:colOff>
      <xdr:row>33</xdr:row>
      <xdr:rowOff>139978</xdr:rowOff>
    </xdr:to>
    <xdr:sp macro="" textlink="">
      <xdr:nvSpPr>
        <xdr:cNvPr id="2" name="Cuadro de texto 9">
          <a:extLst>
            <a:ext uri="{FF2B5EF4-FFF2-40B4-BE49-F238E27FC236}">
              <a16:creationId xmlns:a16="http://schemas.microsoft.com/office/drawing/2014/main" id="{26415DEA-0F9E-470B-85CA-3DAD45C21B5B}"/>
            </a:ext>
          </a:extLst>
        </xdr:cNvPr>
        <xdr:cNvSpPr txBox="1"/>
      </xdr:nvSpPr>
      <xdr:spPr>
        <a:xfrm>
          <a:off x="0" y="4063863"/>
          <a:ext cx="1733550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1488392</xdr:colOff>
      <xdr:row>26</xdr:row>
      <xdr:rowOff>48871</xdr:rowOff>
    </xdr:from>
    <xdr:to>
      <xdr:col>1</xdr:col>
      <xdr:colOff>3745816</xdr:colOff>
      <xdr:row>34</xdr:row>
      <xdr:rowOff>142051</xdr:rowOff>
    </xdr:to>
    <xdr:sp macro="" textlink="">
      <xdr:nvSpPr>
        <xdr:cNvPr id="3" name="Cuadro de texto 8">
          <a:extLst>
            <a:ext uri="{FF2B5EF4-FFF2-40B4-BE49-F238E27FC236}">
              <a16:creationId xmlns:a16="http://schemas.microsoft.com/office/drawing/2014/main" id="{1B246845-E292-4F96-B811-9297B97AA9EF}"/>
            </a:ext>
          </a:extLst>
        </xdr:cNvPr>
        <xdr:cNvSpPr txBox="1"/>
      </xdr:nvSpPr>
      <xdr:spPr>
        <a:xfrm>
          <a:off x="1707467" y="4106521"/>
          <a:ext cx="2257424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3814554</xdr:colOff>
      <xdr:row>26</xdr:row>
      <xdr:rowOff>14496</xdr:rowOff>
    </xdr:from>
    <xdr:to>
      <xdr:col>3</xdr:col>
      <xdr:colOff>680830</xdr:colOff>
      <xdr:row>33</xdr:row>
      <xdr:rowOff>139979</xdr:rowOff>
    </xdr:to>
    <xdr:sp macro="" textlink="">
      <xdr:nvSpPr>
        <xdr:cNvPr id="4" name="Cuadro de texto 7">
          <a:extLst>
            <a:ext uri="{FF2B5EF4-FFF2-40B4-BE49-F238E27FC236}">
              <a16:creationId xmlns:a16="http://schemas.microsoft.com/office/drawing/2014/main" id="{31E335B4-F9D8-445A-9C7A-8836FA4F8CEC}"/>
            </a:ext>
          </a:extLst>
        </xdr:cNvPr>
        <xdr:cNvSpPr txBox="1"/>
      </xdr:nvSpPr>
      <xdr:spPr>
        <a:xfrm>
          <a:off x="4033629" y="4072146"/>
          <a:ext cx="2257426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n-US" sz="11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676283</xdr:colOff>
      <xdr:row>25</xdr:row>
      <xdr:rowOff>0</xdr:rowOff>
    </xdr:from>
    <xdr:to>
      <xdr:col>6</xdr:col>
      <xdr:colOff>657232</xdr:colOff>
      <xdr:row>34</xdr:row>
      <xdr:rowOff>23606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6157F823-D342-422C-8A05-E59BF4B02578}"/>
            </a:ext>
          </a:extLst>
        </xdr:cNvPr>
        <xdr:cNvSpPr txBox="1"/>
      </xdr:nvSpPr>
      <xdr:spPr>
        <a:xfrm>
          <a:off x="6286508" y="3914775"/>
          <a:ext cx="2266949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104775</xdr:colOff>
      <xdr:row>25</xdr:row>
      <xdr:rowOff>27333</xdr:rowOff>
    </xdr:from>
    <xdr:to>
      <xdr:col>9</xdr:col>
      <xdr:colOff>568602</xdr:colOff>
      <xdr:row>34</xdr:row>
      <xdr:rowOff>50939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9C3EB4C0-337B-48D8-B714-8F7BD100B1DD}"/>
            </a:ext>
          </a:extLst>
        </xdr:cNvPr>
        <xdr:cNvSpPr txBox="1"/>
      </xdr:nvSpPr>
      <xdr:spPr>
        <a:xfrm>
          <a:off x="8763000" y="3942108"/>
          <a:ext cx="1987827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L.R.I.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Rosa María Navarrete Ibarra</a:t>
          </a:r>
          <a:endParaRPr lang="en-US" sz="8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de Información y Seguimiento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1142999</xdr:colOff>
      <xdr:row>3</xdr:row>
      <xdr:rowOff>9525</xdr:rowOff>
    </xdr:to>
    <xdr:pic>
      <xdr:nvPicPr>
        <xdr:cNvPr id="7" name="Imagen 6" descr="C:\Users\magda cadena\Desktop\INIFEG2-03.png">
          <a:extLst>
            <a:ext uri="{FF2B5EF4-FFF2-40B4-BE49-F238E27FC236}">
              <a16:creationId xmlns:a16="http://schemas.microsoft.com/office/drawing/2014/main" id="{8BCE9BD5-AF7B-4968-A4C2-5C240AF78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62099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6213</xdr:rowOff>
    </xdr:from>
    <xdr:to>
      <xdr:col>1</xdr:col>
      <xdr:colOff>1485900</xdr:colOff>
      <xdr:row>50</xdr:row>
      <xdr:rowOff>139978</xdr:rowOff>
    </xdr:to>
    <xdr:sp macro="" textlink="">
      <xdr:nvSpPr>
        <xdr:cNvPr id="2" name="Cuadro de texto 9">
          <a:extLst>
            <a:ext uri="{FF2B5EF4-FFF2-40B4-BE49-F238E27FC236}">
              <a16:creationId xmlns:a16="http://schemas.microsoft.com/office/drawing/2014/main" id="{32F51F34-3611-4EF3-B67C-CCC9E89ABD27}"/>
            </a:ext>
          </a:extLst>
        </xdr:cNvPr>
        <xdr:cNvSpPr txBox="1"/>
      </xdr:nvSpPr>
      <xdr:spPr>
        <a:xfrm>
          <a:off x="0" y="6435588"/>
          <a:ext cx="1733550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1459817</xdr:colOff>
      <xdr:row>43</xdr:row>
      <xdr:rowOff>48871</xdr:rowOff>
    </xdr:from>
    <xdr:to>
      <xdr:col>1</xdr:col>
      <xdr:colOff>3717241</xdr:colOff>
      <xdr:row>51</xdr:row>
      <xdr:rowOff>142051</xdr:rowOff>
    </xdr:to>
    <xdr:sp macro="" textlink="">
      <xdr:nvSpPr>
        <xdr:cNvPr id="3" name="Cuadro de texto 8">
          <a:extLst>
            <a:ext uri="{FF2B5EF4-FFF2-40B4-BE49-F238E27FC236}">
              <a16:creationId xmlns:a16="http://schemas.microsoft.com/office/drawing/2014/main" id="{82269071-90B9-4840-91A1-6A08A59D2CA2}"/>
            </a:ext>
          </a:extLst>
        </xdr:cNvPr>
        <xdr:cNvSpPr txBox="1"/>
      </xdr:nvSpPr>
      <xdr:spPr>
        <a:xfrm>
          <a:off x="1707467" y="6478246"/>
          <a:ext cx="2257424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3785979</xdr:colOff>
      <xdr:row>43</xdr:row>
      <xdr:rowOff>14496</xdr:rowOff>
    </xdr:from>
    <xdr:to>
      <xdr:col>3</xdr:col>
      <xdr:colOff>718930</xdr:colOff>
      <xdr:row>50</xdr:row>
      <xdr:rowOff>139979</xdr:rowOff>
    </xdr:to>
    <xdr:sp macro="" textlink="">
      <xdr:nvSpPr>
        <xdr:cNvPr id="4" name="Cuadro de texto 7">
          <a:extLst>
            <a:ext uri="{FF2B5EF4-FFF2-40B4-BE49-F238E27FC236}">
              <a16:creationId xmlns:a16="http://schemas.microsoft.com/office/drawing/2014/main" id="{315271B2-2179-4B17-8006-B27AA0235AFF}"/>
            </a:ext>
          </a:extLst>
        </xdr:cNvPr>
        <xdr:cNvSpPr txBox="1"/>
      </xdr:nvSpPr>
      <xdr:spPr>
        <a:xfrm>
          <a:off x="4033629" y="6443871"/>
          <a:ext cx="2257426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n-US" sz="11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714383</xdr:colOff>
      <xdr:row>42</xdr:row>
      <xdr:rowOff>0</xdr:rowOff>
    </xdr:from>
    <xdr:to>
      <xdr:col>6</xdr:col>
      <xdr:colOff>695332</xdr:colOff>
      <xdr:row>51</xdr:row>
      <xdr:rowOff>23606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AD44680B-2F4C-40B5-AE58-F903A36A08DD}"/>
            </a:ext>
          </a:extLst>
        </xdr:cNvPr>
        <xdr:cNvSpPr txBox="1"/>
      </xdr:nvSpPr>
      <xdr:spPr>
        <a:xfrm>
          <a:off x="6286508" y="6286500"/>
          <a:ext cx="2266949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142875</xdr:colOff>
      <xdr:row>42</xdr:row>
      <xdr:rowOff>27333</xdr:rowOff>
    </xdr:from>
    <xdr:to>
      <xdr:col>9</xdr:col>
      <xdr:colOff>606702</xdr:colOff>
      <xdr:row>51</xdr:row>
      <xdr:rowOff>50939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4A71B0D0-C921-4788-A099-141CE2560B14}"/>
            </a:ext>
          </a:extLst>
        </xdr:cNvPr>
        <xdr:cNvSpPr txBox="1"/>
      </xdr:nvSpPr>
      <xdr:spPr>
        <a:xfrm>
          <a:off x="8763000" y="6313833"/>
          <a:ext cx="1987827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L.R.I.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Rosa María Navarrete Ibarra</a:t>
          </a:r>
          <a:endParaRPr lang="en-US" sz="8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de Información y Seguimiento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952499</xdr:colOff>
      <xdr:row>2</xdr:row>
      <xdr:rowOff>219075</xdr:rowOff>
    </xdr:to>
    <xdr:pic>
      <xdr:nvPicPr>
        <xdr:cNvPr id="7" name="Imagen 6" descr="C:\Users\magda cadena\Desktop\INIFEG2-03.png">
          <a:extLst>
            <a:ext uri="{FF2B5EF4-FFF2-40B4-BE49-F238E27FC236}">
              <a16:creationId xmlns:a16="http://schemas.microsoft.com/office/drawing/2014/main" id="{5A08BCA3-467C-458C-AC86-A9DA9BE63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49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6213</xdr:rowOff>
    </xdr:from>
    <xdr:to>
      <xdr:col>1</xdr:col>
      <xdr:colOff>1066800</xdr:colOff>
      <xdr:row>60</xdr:row>
      <xdr:rowOff>139978</xdr:rowOff>
    </xdr:to>
    <xdr:sp macro="" textlink="">
      <xdr:nvSpPr>
        <xdr:cNvPr id="2" name="Cuadro de texto 9">
          <a:extLst>
            <a:ext uri="{FF2B5EF4-FFF2-40B4-BE49-F238E27FC236}">
              <a16:creationId xmlns:a16="http://schemas.microsoft.com/office/drawing/2014/main" id="{786A81A6-D3D1-495C-A87B-CAF4D596F1A6}"/>
            </a:ext>
          </a:extLst>
        </xdr:cNvPr>
        <xdr:cNvSpPr txBox="1"/>
      </xdr:nvSpPr>
      <xdr:spPr>
        <a:xfrm>
          <a:off x="0" y="7864338"/>
          <a:ext cx="1733550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1040717</xdr:colOff>
      <xdr:row>53</xdr:row>
      <xdr:rowOff>48871</xdr:rowOff>
    </xdr:from>
    <xdr:to>
      <xdr:col>1</xdr:col>
      <xdr:colOff>3298141</xdr:colOff>
      <xdr:row>61</xdr:row>
      <xdr:rowOff>142051</xdr:rowOff>
    </xdr:to>
    <xdr:sp macro="" textlink="">
      <xdr:nvSpPr>
        <xdr:cNvPr id="3" name="Cuadro de texto 8">
          <a:extLst>
            <a:ext uri="{FF2B5EF4-FFF2-40B4-BE49-F238E27FC236}">
              <a16:creationId xmlns:a16="http://schemas.microsoft.com/office/drawing/2014/main" id="{72E58C89-D13D-41AC-8F2F-B91564331357}"/>
            </a:ext>
          </a:extLst>
        </xdr:cNvPr>
        <xdr:cNvSpPr txBox="1"/>
      </xdr:nvSpPr>
      <xdr:spPr>
        <a:xfrm>
          <a:off x="1707467" y="7906996"/>
          <a:ext cx="2257424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3366879</xdr:colOff>
      <xdr:row>53</xdr:row>
      <xdr:rowOff>14496</xdr:rowOff>
    </xdr:from>
    <xdr:to>
      <xdr:col>3</xdr:col>
      <xdr:colOff>195055</xdr:colOff>
      <xdr:row>60</xdr:row>
      <xdr:rowOff>139979</xdr:rowOff>
    </xdr:to>
    <xdr:sp macro="" textlink="">
      <xdr:nvSpPr>
        <xdr:cNvPr id="4" name="Cuadro de texto 7">
          <a:extLst>
            <a:ext uri="{FF2B5EF4-FFF2-40B4-BE49-F238E27FC236}">
              <a16:creationId xmlns:a16="http://schemas.microsoft.com/office/drawing/2014/main" id="{19686844-2D66-4598-B66A-039CB2D48174}"/>
            </a:ext>
          </a:extLst>
        </xdr:cNvPr>
        <xdr:cNvSpPr txBox="1"/>
      </xdr:nvSpPr>
      <xdr:spPr>
        <a:xfrm>
          <a:off x="4033629" y="7872621"/>
          <a:ext cx="2257426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n-US" sz="11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190508</xdr:colOff>
      <xdr:row>52</xdr:row>
      <xdr:rowOff>0</xdr:rowOff>
    </xdr:from>
    <xdr:to>
      <xdr:col>5</xdr:col>
      <xdr:colOff>38107</xdr:colOff>
      <xdr:row>61</xdr:row>
      <xdr:rowOff>23606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5E943FED-3ADD-4B58-AFAE-4571DE6EA354}"/>
            </a:ext>
          </a:extLst>
        </xdr:cNvPr>
        <xdr:cNvSpPr txBox="1"/>
      </xdr:nvSpPr>
      <xdr:spPr>
        <a:xfrm>
          <a:off x="6286508" y="7715250"/>
          <a:ext cx="2266949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247650</xdr:colOff>
      <xdr:row>52</xdr:row>
      <xdr:rowOff>27333</xdr:rowOff>
    </xdr:from>
    <xdr:to>
      <xdr:col>7</xdr:col>
      <xdr:colOff>197127</xdr:colOff>
      <xdr:row>61</xdr:row>
      <xdr:rowOff>50939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146C40AE-C308-4A0E-949C-466E9EAC96AB}"/>
            </a:ext>
          </a:extLst>
        </xdr:cNvPr>
        <xdr:cNvSpPr txBox="1"/>
      </xdr:nvSpPr>
      <xdr:spPr>
        <a:xfrm>
          <a:off x="8763000" y="7742583"/>
          <a:ext cx="1987827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L.R.I.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Rosa María Navarrete Ibarra</a:t>
          </a:r>
          <a:endParaRPr lang="en-US" sz="8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de Información y Seguimiento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1133475</xdr:colOff>
      <xdr:row>2</xdr:row>
      <xdr:rowOff>219075</xdr:rowOff>
    </xdr:to>
    <xdr:pic>
      <xdr:nvPicPr>
        <xdr:cNvPr id="7" name="Imagen 6" descr="C:\Users\magda cadena\Desktop\INIFEG2-03.png">
          <a:extLst>
            <a:ext uri="{FF2B5EF4-FFF2-40B4-BE49-F238E27FC236}">
              <a16:creationId xmlns:a16="http://schemas.microsoft.com/office/drawing/2014/main" id="{3BFD14BE-9418-48A5-8BA9-DAAE54602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33" activePane="bottomLeft" state="frozen"/>
      <selection activeCell="A14" sqref="A14:B14"/>
      <selection pane="bottomLeft" activeCell="F16" sqref="F1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2" t="s">
        <v>669</v>
      </c>
      <c r="B1" s="162"/>
      <c r="C1" s="17"/>
      <c r="D1" s="14" t="s">
        <v>598</v>
      </c>
      <c r="E1" s="15">
        <v>2023</v>
      </c>
    </row>
    <row r="2" spans="1:5" ht="18.95" customHeight="1" x14ac:dyDescent="0.2">
      <c r="A2" s="163" t="s">
        <v>670</v>
      </c>
      <c r="B2" s="163"/>
      <c r="C2" s="34"/>
      <c r="D2" s="14" t="s">
        <v>599</v>
      </c>
      <c r="E2" s="17" t="s">
        <v>604</v>
      </c>
    </row>
    <row r="3" spans="1:5" ht="18.95" customHeight="1" x14ac:dyDescent="0.2">
      <c r="A3" s="162" t="s">
        <v>671</v>
      </c>
      <c r="B3" s="162"/>
      <c r="C3" s="17"/>
      <c r="D3" s="14" t="s">
        <v>600</v>
      </c>
      <c r="E3" s="15">
        <v>2</v>
      </c>
    </row>
    <row r="4" spans="1:5" ht="18.95" customHeight="1" x14ac:dyDescent="0.2">
      <c r="A4" s="162" t="s">
        <v>615</v>
      </c>
      <c r="B4" s="162"/>
      <c r="C4" s="162"/>
      <c r="D4" s="162"/>
      <c r="E4" s="162"/>
    </row>
    <row r="5" spans="1:5" ht="15" customHeight="1" x14ac:dyDescent="0.2">
      <c r="A5" s="123" t="s">
        <v>41</v>
      </c>
      <c r="B5" s="122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1" t="s">
        <v>1</v>
      </c>
      <c r="B10" s="42" t="s">
        <v>2</v>
      </c>
    </row>
    <row r="11" spans="1:5" x14ac:dyDescent="0.2">
      <c r="A11" s="41" t="s">
        <v>3</v>
      </c>
      <c r="B11" s="42" t="s">
        <v>4</v>
      </c>
    </row>
    <row r="12" spans="1:5" x14ac:dyDescent="0.2">
      <c r="A12" s="41" t="s">
        <v>5</v>
      </c>
      <c r="B12" s="42" t="s">
        <v>6</v>
      </c>
    </row>
    <row r="13" spans="1:5" x14ac:dyDescent="0.2">
      <c r="A13" s="41" t="s">
        <v>130</v>
      </c>
      <c r="B13" s="42" t="s">
        <v>580</v>
      </c>
    </row>
    <row r="14" spans="1:5" x14ac:dyDescent="0.2">
      <c r="A14" s="41" t="s">
        <v>7</v>
      </c>
      <c r="B14" s="42" t="s">
        <v>581</v>
      </c>
    </row>
    <row r="15" spans="1:5" x14ac:dyDescent="0.2">
      <c r="A15" s="41" t="s">
        <v>8</v>
      </c>
      <c r="B15" s="42" t="s">
        <v>129</v>
      </c>
    </row>
    <row r="16" spans="1:5" x14ac:dyDescent="0.2">
      <c r="A16" s="41" t="s">
        <v>9</v>
      </c>
      <c r="B16" s="42" t="s">
        <v>10</v>
      </c>
    </row>
    <row r="17" spans="1:2" x14ac:dyDescent="0.2">
      <c r="A17" s="41" t="s">
        <v>11</v>
      </c>
      <c r="B17" s="42" t="s">
        <v>12</v>
      </c>
    </row>
    <row r="18" spans="1:2" x14ac:dyDescent="0.2">
      <c r="A18" s="41" t="s">
        <v>13</v>
      </c>
      <c r="B18" s="42" t="s">
        <v>14</v>
      </c>
    </row>
    <row r="19" spans="1:2" x14ac:dyDescent="0.2">
      <c r="A19" s="41" t="s">
        <v>15</v>
      </c>
      <c r="B19" s="42" t="s">
        <v>16</v>
      </c>
    </row>
    <row r="20" spans="1:2" x14ac:dyDescent="0.2">
      <c r="A20" s="41" t="s">
        <v>17</v>
      </c>
      <c r="B20" s="42" t="s">
        <v>582</v>
      </c>
    </row>
    <row r="21" spans="1:2" x14ac:dyDescent="0.2">
      <c r="A21" s="41" t="s">
        <v>18</v>
      </c>
      <c r="B21" s="42" t="s">
        <v>19</v>
      </c>
    </row>
    <row r="22" spans="1:2" x14ac:dyDescent="0.2">
      <c r="A22" s="41" t="s">
        <v>20</v>
      </c>
      <c r="B22" s="42" t="s">
        <v>182</v>
      </c>
    </row>
    <row r="23" spans="1:2" x14ac:dyDescent="0.2">
      <c r="A23" s="41" t="s">
        <v>21</v>
      </c>
      <c r="B23" s="42" t="s">
        <v>22</v>
      </c>
    </row>
    <row r="24" spans="1:2" x14ac:dyDescent="0.2">
      <c r="A24" s="86" t="s">
        <v>566</v>
      </c>
      <c r="B24" s="87" t="s">
        <v>303</v>
      </c>
    </row>
    <row r="25" spans="1:2" x14ac:dyDescent="0.2">
      <c r="A25" s="86" t="s">
        <v>567</v>
      </c>
      <c r="B25" s="87" t="s">
        <v>568</v>
      </c>
    </row>
    <row r="26" spans="1:2" x14ac:dyDescent="0.2">
      <c r="A26" s="86" t="s">
        <v>569</v>
      </c>
      <c r="B26" s="87" t="s">
        <v>340</v>
      </c>
    </row>
    <row r="27" spans="1:2" x14ac:dyDescent="0.2">
      <c r="A27" s="86" t="s">
        <v>570</v>
      </c>
      <c r="B27" s="87" t="s">
        <v>357</v>
      </c>
    </row>
    <row r="28" spans="1:2" x14ac:dyDescent="0.2">
      <c r="A28" s="41" t="s">
        <v>23</v>
      </c>
      <c r="B28" s="42" t="s">
        <v>24</v>
      </c>
    </row>
    <row r="29" spans="1:2" x14ac:dyDescent="0.2">
      <c r="A29" s="41" t="s">
        <v>25</v>
      </c>
      <c r="B29" s="42" t="s">
        <v>26</v>
      </c>
    </row>
    <row r="30" spans="1:2" x14ac:dyDescent="0.2">
      <c r="A30" s="41" t="s">
        <v>27</v>
      </c>
      <c r="B30" s="42" t="s">
        <v>28</v>
      </c>
    </row>
    <row r="31" spans="1:2" x14ac:dyDescent="0.2">
      <c r="A31" s="41" t="s">
        <v>29</v>
      </c>
      <c r="B31" s="42" t="s">
        <v>30</v>
      </c>
    </row>
    <row r="32" spans="1:2" x14ac:dyDescent="0.2">
      <c r="A32" s="41" t="s">
        <v>76</v>
      </c>
      <c r="B32" s="42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1" t="s">
        <v>48</v>
      </c>
      <c r="B35" s="42" t="s">
        <v>43</v>
      </c>
    </row>
    <row r="36" spans="1:2" x14ac:dyDescent="0.2">
      <c r="A36" s="41" t="s">
        <v>49</v>
      </c>
      <c r="B36" s="42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2" t="s">
        <v>32</v>
      </c>
    </row>
    <row r="40" spans="1:2" x14ac:dyDescent="0.2">
      <c r="A40" s="7"/>
      <c r="B40" s="42" t="s">
        <v>616</v>
      </c>
    </row>
    <row r="41" spans="1:2" ht="12" thickBot="1" x14ac:dyDescent="0.25">
      <c r="A41" s="11"/>
      <c r="B41" s="12"/>
    </row>
    <row r="44" spans="1:2" x14ac:dyDescent="0.2">
      <c r="A44" s="4" t="s">
        <v>617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activeCell="G22" sqref="G22"/>
    </sheetView>
  </sheetViews>
  <sheetFormatPr baseColWidth="10" defaultColWidth="11.42578125" defaultRowHeight="11.25" x14ac:dyDescent="0.2"/>
  <cols>
    <col min="1" max="1" width="6.28515625" style="36" customWidth="1"/>
    <col min="2" max="2" width="64.5703125" style="36" customWidth="1"/>
    <col min="3" max="3" width="19.5703125" style="36" customWidth="1"/>
    <col min="4" max="16384" width="11.42578125" style="36"/>
  </cols>
  <sheetData>
    <row r="1" spans="1:3" s="35" customFormat="1" ht="18" customHeight="1" x14ac:dyDescent="0.25">
      <c r="A1" s="167" t="s">
        <v>663</v>
      </c>
      <c r="B1" s="168"/>
      <c r="C1" s="169"/>
    </row>
    <row r="2" spans="1:3" s="35" customFormat="1" ht="18" customHeight="1" x14ac:dyDescent="0.25">
      <c r="A2" s="170" t="s">
        <v>664</v>
      </c>
      <c r="B2" s="171"/>
      <c r="C2" s="172"/>
    </row>
    <row r="3" spans="1:3" s="35" customFormat="1" ht="18" customHeight="1" x14ac:dyDescent="0.25">
      <c r="A3" s="170" t="s">
        <v>665</v>
      </c>
      <c r="B3" s="171"/>
      <c r="C3" s="172"/>
    </row>
    <row r="4" spans="1:3" s="37" customFormat="1" ht="18" customHeight="1" x14ac:dyDescent="0.2">
      <c r="A4" s="173" t="s">
        <v>607</v>
      </c>
      <c r="B4" s="174"/>
      <c r="C4" s="175"/>
    </row>
    <row r="5" spans="1:3" x14ac:dyDescent="0.2">
      <c r="A5" s="52" t="s">
        <v>520</v>
      </c>
      <c r="B5" s="52"/>
      <c r="C5" s="127">
        <v>0</v>
      </c>
    </row>
    <row r="6" spans="1:3" x14ac:dyDescent="0.2">
      <c r="A6" s="53"/>
      <c r="B6" s="54"/>
      <c r="C6" s="55"/>
    </row>
    <row r="7" spans="1:3" x14ac:dyDescent="0.2">
      <c r="A7" s="62" t="s">
        <v>521</v>
      </c>
      <c r="B7" s="62"/>
      <c r="C7" s="128">
        <f>SUM(C8:C13)</f>
        <v>0</v>
      </c>
    </row>
    <row r="8" spans="1:3" x14ac:dyDescent="0.2">
      <c r="A8" s="69" t="s">
        <v>522</v>
      </c>
      <c r="B8" s="68" t="s">
        <v>341</v>
      </c>
      <c r="C8" s="129">
        <v>0</v>
      </c>
    </row>
    <row r="9" spans="1:3" x14ac:dyDescent="0.2">
      <c r="A9" s="56" t="s">
        <v>523</v>
      </c>
      <c r="B9" s="57" t="s">
        <v>532</v>
      </c>
      <c r="C9" s="129">
        <v>0</v>
      </c>
    </row>
    <row r="10" spans="1:3" x14ac:dyDescent="0.2">
      <c r="A10" s="56" t="s">
        <v>524</v>
      </c>
      <c r="B10" s="57" t="s">
        <v>349</v>
      </c>
      <c r="C10" s="129">
        <v>0</v>
      </c>
    </row>
    <row r="11" spans="1:3" x14ac:dyDescent="0.2">
      <c r="A11" s="56" t="s">
        <v>525</v>
      </c>
      <c r="B11" s="57" t="s">
        <v>350</v>
      </c>
      <c r="C11" s="129">
        <v>0</v>
      </c>
    </row>
    <row r="12" spans="1:3" x14ac:dyDescent="0.2">
      <c r="A12" s="56" t="s">
        <v>526</v>
      </c>
      <c r="B12" s="57" t="s">
        <v>351</v>
      </c>
      <c r="C12" s="129">
        <v>0</v>
      </c>
    </row>
    <row r="13" spans="1:3" x14ac:dyDescent="0.2">
      <c r="A13" s="58" t="s">
        <v>527</v>
      </c>
      <c r="B13" s="59" t="s">
        <v>528</v>
      </c>
      <c r="C13" s="129">
        <v>0</v>
      </c>
    </row>
    <row r="14" spans="1:3" x14ac:dyDescent="0.2">
      <c r="A14" s="53"/>
      <c r="B14" s="60"/>
      <c r="C14" s="61"/>
    </row>
    <row r="15" spans="1:3" x14ac:dyDescent="0.2">
      <c r="A15" s="62" t="s">
        <v>82</v>
      </c>
      <c r="B15" s="54"/>
      <c r="C15" s="128">
        <f>SUM(C16:C18)</f>
        <v>0</v>
      </c>
    </row>
    <row r="16" spans="1:3" x14ac:dyDescent="0.2">
      <c r="A16" s="63">
        <v>3.1</v>
      </c>
      <c r="B16" s="57" t="s">
        <v>531</v>
      </c>
      <c r="C16" s="129">
        <v>0</v>
      </c>
    </row>
    <row r="17" spans="1:3" x14ac:dyDescent="0.2">
      <c r="A17" s="64">
        <v>3.2</v>
      </c>
      <c r="B17" s="57" t="s">
        <v>529</v>
      </c>
      <c r="C17" s="129">
        <v>0</v>
      </c>
    </row>
    <row r="18" spans="1:3" x14ac:dyDescent="0.2">
      <c r="A18" s="64">
        <v>3.3</v>
      </c>
      <c r="B18" s="59" t="s">
        <v>530</v>
      </c>
      <c r="C18" s="130">
        <v>0</v>
      </c>
    </row>
    <row r="19" spans="1:3" x14ac:dyDescent="0.2">
      <c r="A19" s="53"/>
      <c r="B19" s="65"/>
      <c r="C19" s="66"/>
    </row>
    <row r="20" spans="1:3" x14ac:dyDescent="0.2">
      <c r="A20" s="67" t="s">
        <v>652</v>
      </c>
      <c r="B20" s="67"/>
      <c r="C20" s="127">
        <f>C5+C7-C15</f>
        <v>0</v>
      </c>
    </row>
    <row r="22" spans="1:3" x14ac:dyDescent="0.2">
      <c r="B22" s="161" t="s">
        <v>617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topLeftCell="A11" workbookViewId="0">
      <selection activeCell="B11" sqref="B11"/>
    </sheetView>
  </sheetViews>
  <sheetFormatPr baseColWidth="10" defaultColWidth="11.42578125" defaultRowHeight="11.25" x14ac:dyDescent="0.2"/>
  <cols>
    <col min="1" max="1" width="3.7109375" style="36" customWidth="1"/>
    <col min="2" max="2" width="62.140625" style="36" customWidth="1"/>
    <col min="3" max="3" width="17.7109375" style="36" customWidth="1"/>
    <col min="4" max="16384" width="11.42578125" style="36"/>
  </cols>
  <sheetData>
    <row r="1" spans="1:3" s="38" customFormat="1" ht="18.95" customHeight="1" x14ac:dyDescent="0.25">
      <c r="A1" s="176" t="s">
        <v>666</v>
      </c>
      <c r="B1" s="177"/>
      <c r="C1" s="178"/>
    </row>
    <row r="2" spans="1:3" s="38" customFormat="1" ht="18.95" customHeight="1" x14ac:dyDescent="0.25">
      <c r="A2" s="179" t="s">
        <v>667</v>
      </c>
      <c r="B2" s="180"/>
      <c r="C2" s="181"/>
    </row>
    <row r="3" spans="1:3" s="38" customFormat="1" ht="18.95" customHeight="1" x14ac:dyDescent="0.25">
      <c r="A3" s="179" t="s">
        <v>668</v>
      </c>
      <c r="B3" s="180"/>
      <c r="C3" s="181"/>
    </row>
    <row r="4" spans="1:3" x14ac:dyDescent="0.2">
      <c r="A4" s="173" t="s">
        <v>607</v>
      </c>
      <c r="B4" s="174"/>
      <c r="C4" s="175"/>
    </row>
    <row r="5" spans="1:3" x14ac:dyDescent="0.2">
      <c r="A5" s="77" t="s">
        <v>533</v>
      </c>
      <c r="B5" s="52"/>
      <c r="C5" s="131">
        <v>0</v>
      </c>
    </row>
    <row r="6" spans="1:3" x14ac:dyDescent="0.2">
      <c r="A6" s="71"/>
      <c r="B6" s="54"/>
      <c r="C6" s="72"/>
    </row>
    <row r="7" spans="1:3" x14ac:dyDescent="0.2">
      <c r="A7" s="62" t="s">
        <v>534</v>
      </c>
      <c r="B7" s="73"/>
      <c r="C7" s="128">
        <f>SUM(C8:C28)</f>
        <v>0</v>
      </c>
    </row>
    <row r="8" spans="1:3" x14ac:dyDescent="0.2">
      <c r="A8" s="119">
        <v>2.1</v>
      </c>
      <c r="B8" s="78" t="s">
        <v>369</v>
      </c>
      <c r="C8" s="132">
        <v>0</v>
      </c>
    </row>
    <row r="9" spans="1:3" x14ac:dyDescent="0.2">
      <c r="A9" s="119">
        <v>2.2000000000000002</v>
      </c>
      <c r="B9" s="78" t="s">
        <v>366</v>
      </c>
      <c r="C9" s="132">
        <v>0</v>
      </c>
    </row>
    <row r="10" spans="1:3" x14ac:dyDescent="0.2">
      <c r="A10" s="83">
        <v>2.2999999999999998</v>
      </c>
      <c r="B10" s="70" t="s">
        <v>236</v>
      </c>
      <c r="C10" s="132">
        <v>0</v>
      </c>
    </row>
    <row r="11" spans="1:3" x14ac:dyDescent="0.2">
      <c r="A11" s="83">
        <v>2.4</v>
      </c>
      <c r="B11" s="70" t="s">
        <v>237</v>
      </c>
      <c r="C11" s="132">
        <v>0</v>
      </c>
    </row>
    <row r="12" spans="1:3" x14ac:dyDescent="0.2">
      <c r="A12" s="83">
        <v>2.5</v>
      </c>
      <c r="B12" s="70" t="s">
        <v>238</v>
      </c>
      <c r="C12" s="132">
        <v>0</v>
      </c>
    </row>
    <row r="13" spans="1:3" x14ac:dyDescent="0.2">
      <c r="A13" s="83">
        <v>2.6</v>
      </c>
      <c r="B13" s="70" t="s">
        <v>239</v>
      </c>
      <c r="C13" s="132">
        <v>0</v>
      </c>
    </row>
    <row r="14" spans="1:3" x14ac:dyDescent="0.2">
      <c r="A14" s="83">
        <v>2.7</v>
      </c>
      <c r="B14" s="70" t="s">
        <v>240</v>
      </c>
      <c r="C14" s="132">
        <v>0</v>
      </c>
    </row>
    <row r="15" spans="1:3" x14ac:dyDescent="0.2">
      <c r="A15" s="83">
        <v>2.8</v>
      </c>
      <c r="B15" s="70" t="s">
        <v>241</v>
      </c>
      <c r="C15" s="132">
        <v>0</v>
      </c>
    </row>
    <row r="16" spans="1:3" x14ac:dyDescent="0.2">
      <c r="A16" s="83">
        <v>2.9</v>
      </c>
      <c r="B16" s="70" t="s">
        <v>243</v>
      </c>
      <c r="C16" s="132">
        <v>0</v>
      </c>
    </row>
    <row r="17" spans="1:3" x14ac:dyDescent="0.2">
      <c r="A17" s="83" t="s">
        <v>535</v>
      </c>
      <c r="B17" s="70" t="s">
        <v>536</v>
      </c>
      <c r="C17" s="132">
        <v>0</v>
      </c>
    </row>
    <row r="18" spans="1:3" x14ac:dyDescent="0.2">
      <c r="A18" s="83" t="s">
        <v>559</v>
      </c>
      <c r="B18" s="70" t="s">
        <v>245</v>
      </c>
      <c r="C18" s="132">
        <v>0</v>
      </c>
    </row>
    <row r="19" spans="1:3" x14ac:dyDescent="0.2">
      <c r="A19" s="83" t="s">
        <v>560</v>
      </c>
      <c r="B19" s="70" t="s">
        <v>537</v>
      </c>
      <c r="C19" s="132">
        <v>0</v>
      </c>
    </row>
    <row r="20" spans="1:3" x14ac:dyDescent="0.2">
      <c r="A20" s="83" t="s">
        <v>561</v>
      </c>
      <c r="B20" s="70" t="s">
        <v>538</v>
      </c>
      <c r="C20" s="132">
        <v>0</v>
      </c>
    </row>
    <row r="21" spans="1:3" x14ac:dyDescent="0.2">
      <c r="A21" s="83" t="s">
        <v>562</v>
      </c>
      <c r="B21" s="70" t="s">
        <v>539</v>
      </c>
      <c r="C21" s="132">
        <v>0</v>
      </c>
    </row>
    <row r="22" spans="1:3" x14ac:dyDescent="0.2">
      <c r="A22" s="83" t="s">
        <v>540</v>
      </c>
      <c r="B22" s="70" t="s">
        <v>541</v>
      </c>
      <c r="C22" s="132">
        <v>0</v>
      </c>
    </row>
    <row r="23" spans="1:3" x14ac:dyDescent="0.2">
      <c r="A23" s="83" t="s">
        <v>542</v>
      </c>
      <c r="B23" s="70" t="s">
        <v>543</v>
      </c>
      <c r="C23" s="132">
        <v>0</v>
      </c>
    </row>
    <row r="24" spans="1:3" x14ac:dyDescent="0.2">
      <c r="A24" s="83" t="s">
        <v>544</v>
      </c>
      <c r="B24" s="70" t="s">
        <v>545</v>
      </c>
      <c r="C24" s="132">
        <v>0</v>
      </c>
    </row>
    <row r="25" spans="1:3" x14ac:dyDescent="0.2">
      <c r="A25" s="83" t="s">
        <v>546</v>
      </c>
      <c r="B25" s="70" t="s">
        <v>547</v>
      </c>
      <c r="C25" s="132">
        <v>0</v>
      </c>
    </row>
    <row r="26" spans="1:3" x14ac:dyDescent="0.2">
      <c r="A26" s="83" t="s">
        <v>548</v>
      </c>
      <c r="B26" s="70" t="s">
        <v>549</v>
      </c>
      <c r="C26" s="132">
        <v>0</v>
      </c>
    </row>
    <row r="27" spans="1:3" x14ac:dyDescent="0.2">
      <c r="A27" s="83" t="s">
        <v>550</v>
      </c>
      <c r="B27" s="70" t="s">
        <v>551</v>
      </c>
      <c r="C27" s="132">
        <v>0</v>
      </c>
    </row>
    <row r="28" spans="1:3" x14ac:dyDescent="0.2">
      <c r="A28" s="83" t="s">
        <v>552</v>
      </c>
      <c r="B28" s="78" t="s">
        <v>553</v>
      </c>
      <c r="C28" s="132">
        <v>0</v>
      </c>
    </row>
    <row r="29" spans="1:3" x14ac:dyDescent="0.2">
      <c r="A29" s="84"/>
      <c r="B29" s="79"/>
      <c r="C29" s="80"/>
    </row>
    <row r="30" spans="1:3" x14ac:dyDescent="0.2">
      <c r="A30" s="81" t="s">
        <v>554</v>
      </c>
      <c r="B30" s="82"/>
      <c r="C30" s="133">
        <f>SUM(C31:C35)</f>
        <v>0.41</v>
      </c>
    </row>
    <row r="31" spans="1:3" x14ac:dyDescent="0.2">
      <c r="A31" s="83" t="s">
        <v>555</v>
      </c>
      <c r="B31" s="70" t="s">
        <v>438</v>
      </c>
      <c r="C31" s="132">
        <v>0</v>
      </c>
    </row>
    <row r="32" spans="1:3" x14ac:dyDescent="0.2">
      <c r="A32" s="83" t="s">
        <v>556</v>
      </c>
      <c r="B32" s="70" t="s">
        <v>80</v>
      </c>
      <c r="C32" s="132">
        <v>0</v>
      </c>
    </row>
    <row r="33" spans="1:3" x14ac:dyDescent="0.2">
      <c r="A33" s="83" t="s">
        <v>557</v>
      </c>
      <c r="B33" s="70" t="s">
        <v>448</v>
      </c>
      <c r="C33" s="132">
        <v>0</v>
      </c>
    </row>
    <row r="34" spans="1:3" x14ac:dyDescent="0.2">
      <c r="A34" s="83" t="s">
        <v>672</v>
      </c>
      <c r="B34" s="70" t="s">
        <v>454</v>
      </c>
      <c r="C34" s="132">
        <v>0.41</v>
      </c>
    </row>
    <row r="35" spans="1:3" x14ac:dyDescent="0.2">
      <c r="A35" s="83" t="s">
        <v>673</v>
      </c>
      <c r="B35" s="78" t="s">
        <v>558</v>
      </c>
      <c r="C35" s="134">
        <v>0</v>
      </c>
    </row>
    <row r="36" spans="1:3" x14ac:dyDescent="0.2">
      <c r="A36" s="71"/>
      <c r="B36" s="74"/>
      <c r="C36" s="75"/>
    </row>
    <row r="37" spans="1:3" x14ac:dyDescent="0.2">
      <c r="A37" s="76" t="s">
        <v>653</v>
      </c>
      <c r="B37" s="52"/>
      <c r="C37" s="127">
        <f>C5-C7+C30</f>
        <v>0.41</v>
      </c>
    </row>
    <row r="39" spans="1:3" x14ac:dyDescent="0.2">
      <c r="B39" s="36" t="s">
        <v>617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17:A28 A31:A33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tabSelected="1" topLeftCell="A17" workbookViewId="0">
      <selection activeCell="B27" sqref="B27"/>
    </sheetView>
  </sheetViews>
  <sheetFormatPr baseColWidth="10" defaultColWidth="9.140625" defaultRowHeight="11.25" x14ac:dyDescent="0.2"/>
  <cols>
    <col min="1" max="1" width="10" style="28" customWidth="1"/>
    <col min="2" max="2" width="68.5703125" style="28" bestFit="1" customWidth="1"/>
    <col min="3" max="3" width="12.85546875" style="28" customWidth="1"/>
    <col min="4" max="4" width="18.7109375" style="28" customWidth="1"/>
    <col min="5" max="5" width="17.5703125" style="28" customWidth="1"/>
    <col min="6" max="6" width="12.85546875" style="28" customWidth="1"/>
    <col min="7" max="7" width="17.7109375" style="28" customWidth="1"/>
    <col min="8" max="8" width="9.28515625" style="28" customWidth="1"/>
    <col min="9" max="9" width="12.7109375" style="28" customWidth="1"/>
    <col min="10" max="10" width="20.28515625" style="28" customWidth="1"/>
    <col min="11" max="16384" width="9.140625" style="28"/>
  </cols>
  <sheetData>
    <row r="1" spans="1:10" ht="18.95" customHeight="1" x14ac:dyDescent="0.2">
      <c r="A1" s="166" t="s">
        <v>656</v>
      </c>
      <c r="B1" s="182"/>
      <c r="C1" s="182"/>
      <c r="D1" s="182"/>
      <c r="E1" s="182"/>
      <c r="F1" s="182"/>
      <c r="G1" s="26" t="s">
        <v>601</v>
      </c>
      <c r="H1" s="27">
        <v>2023</v>
      </c>
    </row>
    <row r="2" spans="1:10" ht="18.95" customHeight="1" x14ac:dyDescent="0.2">
      <c r="A2" s="166" t="s">
        <v>608</v>
      </c>
      <c r="B2" s="182"/>
      <c r="C2" s="182"/>
      <c r="D2" s="182"/>
      <c r="E2" s="182"/>
      <c r="F2" s="182"/>
      <c r="G2" s="26" t="s">
        <v>602</v>
      </c>
      <c r="H2" s="27" t="s">
        <v>604</v>
      </c>
    </row>
    <row r="3" spans="1:10" ht="18.95" customHeight="1" x14ac:dyDescent="0.2">
      <c r="A3" s="183" t="s">
        <v>655</v>
      </c>
      <c r="B3" s="184"/>
      <c r="C3" s="184"/>
      <c r="D3" s="184"/>
      <c r="E3" s="184"/>
      <c r="F3" s="184"/>
      <c r="G3" s="26" t="s">
        <v>603</v>
      </c>
      <c r="H3" s="27">
        <v>2</v>
      </c>
    </row>
    <row r="4" spans="1:10" x14ac:dyDescent="0.2">
      <c r="A4" s="29" t="s">
        <v>193</v>
      </c>
      <c r="B4" s="30"/>
      <c r="C4" s="30"/>
      <c r="D4" s="30"/>
      <c r="E4" s="30"/>
      <c r="F4" s="30"/>
      <c r="G4" s="30"/>
      <c r="H4" s="30"/>
    </row>
    <row r="7" spans="1:10" x14ac:dyDescent="0.2">
      <c r="A7" s="31" t="s">
        <v>143</v>
      </c>
      <c r="B7" s="31" t="s">
        <v>486</v>
      </c>
      <c r="C7" s="31" t="s">
        <v>177</v>
      </c>
      <c r="D7" s="31" t="s">
        <v>487</v>
      </c>
      <c r="E7" s="31" t="s">
        <v>488</v>
      </c>
      <c r="F7" s="31" t="s">
        <v>176</v>
      </c>
      <c r="G7" s="31" t="s">
        <v>121</v>
      </c>
      <c r="H7" s="31" t="s">
        <v>179</v>
      </c>
      <c r="I7" s="31" t="s">
        <v>180</v>
      </c>
      <c r="J7" s="31" t="s">
        <v>181</v>
      </c>
    </row>
    <row r="8" spans="1:10" s="40" customFormat="1" x14ac:dyDescent="0.2">
      <c r="A8" s="39">
        <v>7000</v>
      </c>
      <c r="B8" s="40" t="s">
        <v>122</v>
      </c>
    </row>
    <row r="9" spans="1:10" x14ac:dyDescent="0.2">
      <c r="A9" s="28">
        <v>7110</v>
      </c>
      <c r="B9" s="28" t="s">
        <v>121</v>
      </c>
      <c r="C9" s="149">
        <v>0</v>
      </c>
      <c r="D9" s="149">
        <v>0</v>
      </c>
      <c r="E9" s="149">
        <v>0</v>
      </c>
      <c r="F9" s="149">
        <f>C9+D9+E9</f>
        <v>0</v>
      </c>
      <c r="G9" s="149"/>
      <c r="H9" s="149"/>
      <c r="I9" s="149"/>
      <c r="J9" s="149"/>
    </row>
    <row r="10" spans="1:10" x14ac:dyDescent="0.2">
      <c r="A10" s="28">
        <v>7120</v>
      </c>
      <c r="B10" s="28" t="s">
        <v>120</v>
      </c>
      <c r="C10" s="149">
        <v>0</v>
      </c>
      <c r="D10" s="149">
        <v>0</v>
      </c>
      <c r="E10" s="149">
        <v>0</v>
      </c>
      <c r="F10" s="149">
        <f t="shared" ref="F10:F47" si="0">C10+D10+E10</f>
        <v>0</v>
      </c>
      <c r="G10" s="149"/>
      <c r="H10" s="149"/>
      <c r="I10" s="149"/>
      <c r="J10" s="149"/>
    </row>
    <row r="11" spans="1:10" x14ac:dyDescent="0.2">
      <c r="A11" s="28">
        <v>7130</v>
      </c>
      <c r="B11" s="28" t="s">
        <v>119</v>
      </c>
      <c r="C11" s="149">
        <v>0</v>
      </c>
      <c r="D11" s="149">
        <v>0</v>
      </c>
      <c r="E11" s="149">
        <v>0</v>
      </c>
      <c r="F11" s="149">
        <f t="shared" si="0"/>
        <v>0</v>
      </c>
      <c r="G11" s="149"/>
      <c r="H11" s="149"/>
      <c r="I11" s="149"/>
      <c r="J11" s="149"/>
    </row>
    <row r="12" spans="1:10" x14ac:dyDescent="0.2">
      <c r="A12" s="28">
        <v>7140</v>
      </c>
      <c r="B12" s="28" t="s">
        <v>118</v>
      </c>
      <c r="C12" s="149">
        <v>0</v>
      </c>
      <c r="D12" s="149">
        <v>0</v>
      </c>
      <c r="E12" s="149">
        <v>0</v>
      </c>
      <c r="F12" s="149">
        <f t="shared" si="0"/>
        <v>0</v>
      </c>
      <c r="G12" s="149"/>
      <c r="H12" s="149"/>
      <c r="I12" s="149"/>
      <c r="J12" s="149"/>
    </row>
    <row r="13" spans="1:10" x14ac:dyDescent="0.2">
      <c r="A13" s="28">
        <v>7150</v>
      </c>
      <c r="B13" s="28" t="s">
        <v>117</v>
      </c>
      <c r="C13" s="149">
        <v>0</v>
      </c>
      <c r="D13" s="149">
        <v>0</v>
      </c>
      <c r="E13" s="149">
        <v>0</v>
      </c>
      <c r="F13" s="149">
        <f t="shared" si="0"/>
        <v>0</v>
      </c>
      <c r="G13" s="149"/>
      <c r="H13" s="149"/>
      <c r="I13" s="149"/>
      <c r="J13" s="149"/>
    </row>
    <row r="14" spans="1:10" x14ac:dyDescent="0.2">
      <c r="A14" s="28">
        <v>7160</v>
      </c>
      <c r="B14" s="28" t="s">
        <v>116</v>
      </c>
      <c r="C14" s="149">
        <v>0</v>
      </c>
      <c r="D14" s="149">
        <v>0</v>
      </c>
      <c r="E14" s="149">
        <v>0</v>
      </c>
      <c r="F14" s="149">
        <f t="shared" si="0"/>
        <v>0</v>
      </c>
      <c r="G14" s="149"/>
      <c r="H14" s="149"/>
      <c r="I14" s="149"/>
      <c r="J14" s="149"/>
    </row>
    <row r="15" spans="1:10" x14ac:dyDescent="0.2">
      <c r="A15" s="28">
        <v>7210</v>
      </c>
      <c r="B15" s="28" t="s">
        <v>115</v>
      </c>
      <c r="C15" s="149">
        <v>0</v>
      </c>
      <c r="D15" s="149">
        <v>0</v>
      </c>
      <c r="E15" s="149">
        <v>0</v>
      </c>
      <c r="F15" s="149">
        <f t="shared" si="0"/>
        <v>0</v>
      </c>
      <c r="G15" s="149"/>
      <c r="H15" s="149"/>
      <c r="I15" s="149"/>
      <c r="J15" s="149"/>
    </row>
    <row r="16" spans="1:10" x14ac:dyDescent="0.2">
      <c r="A16" s="28">
        <v>7220</v>
      </c>
      <c r="B16" s="28" t="s">
        <v>114</v>
      </c>
      <c r="C16" s="149">
        <v>0</v>
      </c>
      <c r="D16" s="149">
        <v>0</v>
      </c>
      <c r="E16" s="149">
        <v>0</v>
      </c>
      <c r="F16" s="149">
        <f t="shared" si="0"/>
        <v>0</v>
      </c>
      <c r="G16" s="149"/>
      <c r="H16" s="149"/>
      <c r="I16" s="149"/>
      <c r="J16" s="149"/>
    </row>
    <row r="17" spans="1:10" x14ac:dyDescent="0.2">
      <c r="A17" s="28">
        <v>7230</v>
      </c>
      <c r="B17" s="28" t="s">
        <v>113</v>
      </c>
      <c r="C17" s="149">
        <v>0</v>
      </c>
      <c r="D17" s="149">
        <v>0</v>
      </c>
      <c r="E17" s="149">
        <v>0</v>
      </c>
      <c r="F17" s="149">
        <f t="shared" si="0"/>
        <v>0</v>
      </c>
      <c r="G17" s="149"/>
      <c r="H17" s="149"/>
      <c r="I17" s="149"/>
      <c r="J17" s="149"/>
    </row>
    <row r="18" spans="1:10" x14ac:dyDescent="0.2">
      <c r="A18" s="28">
        <v>7240</v>
      </c>
      <c r="B18" s="28" t="s">
        <v>112</v>
      </c>
      <c r="C18" s="149">
        <v>0</v>
      </c>
      <c r="D18" s="149">
        <v>0</v>
      </c>
      <c r="E18" s="149">
        <v>0</v>
      </c>
      <c r="F18" s="149">
        <f t="shared" si="0"/>
        <v>0</v>
      </c>
      <c r="G18" s="149"/>
      <c r="H18" s="149"/>
      <c r="I18" s="149"/>
      <c r="J18" s="149"/>
    </row>
    <row r="19" spans="1:10" x14ac:dyDescent="0.2">
      <c r="A19" s="28">
        <v>7250</v>
      </c>
      <c r="B19" s="28" t="s">
        <v>111</v>
      </c>
      <c r="C19" s="149">
        <v>0</v>
      </c>
      <c r="D19" s="149">
        <v>0</v>
      </c>
      <c r="E19" s="149">
        <v>0</v>
      </c>
      <c r="F19" s="149">
        <f t="shared" si="0"/>
        <v>0</v>
      </c>
      <c r="G19" s="149"/>
      <c r="H19" s="149"/>
      <c r="I19" s="149"/>
      <c r="J19" s="149"/>
    </row>
    <row r="20" spans="1:10" x14ac:dyDescent="0.2">
      <c r="A20" s="28">
        <v>7260</v>
      </c>
      <c r="B20" s="28" t="s">
        <v>110</v>
      </c>
      <c r="C20" s="149">
        <v>0</v>
      </c>
      <c r="D20" s="149">
        <v>0</v>
      </c>
      <c r="E20" s="149">
        <v>0</v>
      </c>
      <c r="F20" s="149">
        <f t="shared" si="0"/>
        <v>0</v>
      </c>
      <c r="G20" s="149"/>
      <c r="H20" s="149"/>
      <c r="I20" s="149"/>
      <c r="J20" s="149"/>
    </row>
    <row r="21" spans="1:10" x14ac:dyDescent="0.2">
      <c r="A21" s="28">
        <v>7310</v>
      </c>
      <c r="B21" s="28" t="s">
        <v>109</v>
      </c>
      <c r="C21" s="149">
        <v>0</v>
      </c>
      <c r="D21" s="149">
        <v>0</v>
      </c>
      <c r="E21" s="149">
        <v>0</v>
      </c>
      <c r="F21" s="149">
        <f t="shared" si="0"/>
        <v>0</v>
      </c>
      <c r="G21" s="149"/>
      <c r="H21" s="149"/>
      <c r="I21" s="149"/>
      <c r="J21" s="149"/>
    </row>
    <row r="22" spans="1:10" x14ac:dyDescent="0.2">
      <c r="A22" s="28">
        <v>7320</v>
      </c>
      <c r="B22" s="28" t="s">
        <v>108</v>
      </c>
      <c r="C22" s="149">
        <v>0</v>
      </c>
      <c r="D22" s="149">
        <v>0</v>
      </c>
      <c r="E22" s="149">
        <v>0</v>
      </c>
      <c r="F22" s="149">
        <f t="shared" si="0"/>
        <v>0</v>
      </c>
      <c r="G22" s="149"/>
      <c r="H22" s="149"/>
      <c r="I22" s="149"/>
      <c r="J22" s="149"/>
    </row>
    <row r="23" spans="1:10" x14ac:dyDescent="0.2">
      <c r="A23" s="28">
        <v>7330</v>
      </c>
      <c r="B23" s="28" t="s">
        <v>107</v>
      </c>
      <c r="C23" s="149">
        <v>0</v>
      </c>
      <c r="D23" s="149">
        <v>0</v>
      </c>
      <c r="E23" s="149">
        <v>0</v>
      </c>
      <c r="F23" s="149">
        <f t="shared" si="0"/>
        <v>0</v>
      </c>
      <c r="G23" s="149"/>
      <c r="H23" s="149"/>
      <c r="I23" s="149"/>
      <c r="J23" s="149"/>
    </row>
    <row r="24" spans="1:10" x14ac:dyDescent="0.2">
      <c r="A24" s="28">
        <v>7340</v>
      </c>
      <c r="B24" s="28" t="s">
        <v>106</v>
      </c>
      <c r="C24" s="149">
        <v>0</v>
      </c>
      <c r="D24" s="149">
        <v>0</v>
      </c>
      <c r="E24" s="149">
        <v>0</v>
      </c>
      <c r="F24" s="149">
        <f t="shared" si="0"/>
        <v>0</v>
      </c>
      <c r="G24" s="149"/>
      <c r="H24" s="149"/>
      <c r="I24" s="149"/>
      <c r="J24" s="149"/>
    </row>
    <row r="25" spans="1:10" x14ac:dyDescent="0.2">
      <c r="A25" s="28">
        <v>7350</v>
      </c>
      <c r="B25" s="28" t="s">
        <v>105</v>
      </c>
      <c r="C25" s="149">
        <v>0</v>
      </c>
      <c r="D25" s="149">
        <v>0</v>
      </c>
      <c r="E25" s="149">
        <v>0</v>
      </c>
      <c r="F25" s="149">
        <f t="shared" si="0"/>
        <v>0</v>
      </c>
      <c r="G25" s="149"/>
      <c r="H25" s="149"/>
      <c r="I25" s="149"/>
      <c r="J25" s="149"/>
    </row>
    <row r="26" spans="1:10" x14ac:dyDescent="0.2">
      <c r="A26" s="28">
        <v>7360</v>
      </c>
      <c r="B26" s="28" t="s">
        <v>104</v>
      </c>
      <c r="C26" s="149">
        <v>0</v>
      </c>
      <c r="D26" s="149">
        <v>0</v>
      </c>
      <c r="E26" s="149">
        <v>0</v>
      </c>
      <c r="F26" s="149">
        <f t="shared" si="0"/>
        <v>0</v>
      </c>
      <c r="G26" s="149"/>
      <c r="H26" s="149"/>
      <c r="I26" s="149"/>
      <c r="J26" s="149"/>
    </row>
    <row r="27" spans="1:10" x14ac:dyDescent="0.2">
      <c r="A27" s="28">
        <v>7410</v>
      </c>
      <c r="B27" s="28" t="s">
        <v>674</v>
      </c>
      <c r="C27" s="149">
        <v>0</v>
      </c>
      <c r="D27" s="149">
        <v>0</v>
      </c>
      <c r="E27" s="149">
        <v>0</v>
      </c>
      <c r="F27" s="149">
        <f t="shared" si="0"/>
        <v>0</v>
      </c>
      <c r="G27" s="149"/>
      <c r="H27" s="149"/>
      <c r="I27" s="149"/>
      <c r="J27" s="149"/>
    </row>
    <row r="28" spans="1:10" x14ac:dyDescent="0.2">
      <c r="A28" s="28">
        <v>7420</v>
      </c>
      <c r="B28" s="28" t="s">
        <v>103</v>
      </c>
      <c r="C28" s="149">
        <v>0</v>
      </c>
      <c r="D28" s="149">
        <v>0</v>
      </c>
      <c r="E28" s="149">
        <v>0</v>
      </c>
      <c r="F28" s="149">
        <f t="shared" si="0"/>
        <v>0</v>
      </c>
      <c r="G28" s="149"/>
      <c r="H28" s="149"/>
      <c r="I28" s="149"/>
      <c r="J28" s="149"/>
    </row>
    <row r="29" spans="1:10" x14ac:dyDescent="0.2">
      <c r="A29" s="28">
        <v>7510</v>
      </c>
      <c r="B29" s="28" t="s">
        <v>102</v>
      </c>
      <c r="C29" s="149">
        <v>0</v>
      </c>
      <c r="D29" s="149">
        <v>0</v>
      </c>
      <c r="E29" s="149">
        <v>0</v>
      </c>
      <c r="F29" s="149">
        <f t="shared" si="0"/>
        <v>0</v>
      </c>
      <c r="G29" s="149"/>
      <c r="H29" s="149"/>
      <c r="I29" s="149"/>
      <c r="J29" s="149"/>
    </row>
    <row r="30" spans="1:10" x14ac:dyDescent="0.2">
      <c r="A30" s="28">
        <v>7520</v>
      </c>
      <c r="B30" s="28" t="s">
        <v>101</v>
      </c>
      <c r="C30" s="149">
        <v>0</v>
      </c>
      <c r="D30" s="149">
        <v>0</v>
      </c>
      <c r="E30" s="149">
        <v>0</v>
      </c>
      <c r="F30" s="149">
        <f t="shared" si="0"/>
        <v>0</v>
      </c>
      <c r="G30" s="149"/>
      <c r="H30" s="149"/>
      <c r="I30" s="149"/>
      <c r="J30" s="149"/>
    </row>
    <row r="31" spans="1:10" x14ac:dyDescent="0.2">
      <c r="A31" s="28">
        <v>7610</v>
      </c>
      <c r="B31" s="28" t="s">
        <v>100</v>
      </c>
      <c r="C31" s="149">
        <v>0</v>
      </c>
      <c r="D31" s="149">
        <v>0</v>
      </c>
      <c r="E31" s="149">
        <v>0</v>
      </c>
      <c r="F31" s="149">
        <f t="shared" si="0"/>
        <v>0</v>
      </c>
      <c r="G31" s="149"/>
      <c r="H31" s="149"/>
      <c r="I31" s="149"/>
      <c r="J31" s="149"/>
    </row>
    <row r="32" spans="1:10" x14ac:dyDescent="0.2">
      <c r="A32" s="28">
        <v>7620</v>
      </c>
      <c r="B32" s="28" t="s">
        <v>99</v>
      </c>
      <c r="C32" s="149">
        <v>0</v>
      </c>
      <c r="D32" s="149">
        <v>0</v>
      </c>
      <c r="E32" s="149">
        <v>0</v>
      </c>
      <c r="F32" s="149">
        <f t="shared" si="0"/>
        <v>0</v>
      </c>
      <c r="G32" s="149"/>
      <c r="H32" s="149"/>
      <c r="I32" s="149"/>
      <c r="J32" s="149"/>
    </row>
    <row r="33" spans="1:10" x14ac:dyDescent="0.2">
      <c r="A33" s="28">
        <v>7630</v>
      </c>
      <c r="B33" s="28" t="s">
        <v>98</v>
      </c>
      <c r="C33" s="149">
        <v>0</v>
      </c>
      <c r="D33" s="149">
        <v>0</v>
      </c>
      <c r="E33" s="149">
        <v>0</v>
      </c>
      <c r="F33" s="149">
        <f t="shared" si="0"/>
        <v>0</v>
      </c>
      <c r="G33" s="149"/>
      <c r="H33" s="149"/>
      <c r="I33" s="149"/>
      <c r="J33" s="149"/>
    </row>
    <row r="34" spans="1:10" x14ac:dyDescent="0.2">
      <c r="A34" s="28">
        <v>7640</v>
      </c>
      <c r="B34" s="28" t="s">
        <v>97</v>
      </c>
      <c r="C34" s="149">
        <v>0</v>
      </c>
      <c r="D34" s="149">
        <v>0</v>
      </c>
      <c r="E34" s="149">
        <v>0</v>
      </c>
      <c r="F34" s="149">
        <f t="shared" ref="F34" si="1">C34+D34+E34</f>
        <v>0</v>
      </c>
      <c r="G34" s="149"/>
      <c r="H34" s="149"/>
      <c r="I34" s="149"/>
      <c r="J34" s="149"/>
    </row>
    <row r="35" spans="1:10" s="40" customFormat="1" x14ac:dyDescent="0.2">
      <c r="A35" s="39">
        <v>8000</v>
      </c>
      <c r="B35" s="40" t="s">
        <v>95</v>
      </c>
      <c r="C35" s="152"/>
      <c r="D35" s="152"/>
      <c r="E35" s="152"/>
      <c r="F35" s="152"/>
      <c r="G35" s="152"/>
      <c r="H35" s="152"/>
      <c r="I35" s="152"/>
      <c r="J35" s="152"/>
    </row>
    <row r="36" spans="1:10" x14ac:dyDescent="0.2">
      <c r="A36" s="28">
        <v>8110</v>
      </c>
      <c r="B36" s="28" t="s">
        <v>94</v>
      </c>
      <c r="C36" s="149">
        <v>0</v>
      </c>
      <c r="D36" s="149">
        <v>0</v>
      </c>
      <c r="E36" s="149">
        <v>0</v>
      </c>
      <c r="F36" s="149">
        <f t="shared" si="0"/>
        <v>0</v>
      </c>
      <c r="G36" s="149"/>
      <c r="H36" s="149"/>
      <c r="I36" s="149"/>
      <c r="J36" s="149"/>
    </row>
    <row r="37" spans="1:10" x14ac:dyDescent="0.2">
      <c r="A37" s="28">
        <v>8120</v>
      </c>
      <c r="B37" s="28" t="s">
        <v>93</v>
      </c>
      <c r="C37" s="149">
        <v>0</v>
      </c>
      <c r="D37" s="149">
        <v>0</v>
      </c>
      <c r="E37" s="149">
        <v>0</v>
      </c>
      <c r="F37" s="149">
        <f t="shared" si="0"/>
        <v>0</v>
      </c>
      <c r="G37" s="149"/>
      <c r="H37" s="149"/>
      <c r="I37" s="149"/>
      <c r="J37" s="149"/>
    </row>
    <row r="38" spans="1:10" x14ac:dyDescent="0.2">
      <c r="A38" s="28">
        <v>8130</v>
      </c>
      <c r="B38" s="28" t="s">
        <v>92</v>
      </c>
      <c r="C38" s="149">
        <v>0</v>
      </c>
      <c r="D38" s="149">
        <v>0</v>
      </c>
      <c r="E38" s="149">
        <v>0</v>
      </c>
      <c r="F38" s="149">
        <f t="shared" si="0"/>
        <v>0</v>
      </c>
      <c r="G38" s="149"/>
      <c r="H38" s="149"/>
      <c r="I38" s="149"/>
      <c r="J38" s="149"/>
    </row>
    <row r="39" spans="1:10" x14ac:dyDescent="0.2">
      <c r="A39" s="28">
        <v>8140</v>
      </c>
      <c r="B39" s="28" t="s">
        <v>91</v>
      </c>
      <c r="C39" s="149">
        <v>0</v>
      </c>
      <c r="D39" s="149">
        <v>0</v>
      </c>
      <c r="E39" s="149">
        <v>0</v>
      </c>
      <c r="F39" s="149">
        <f t="shared" si="0"/>
        <v>0</v>
      </c>
      <c r="G39" s="149"/>
      <c r="H39" s="149"/>
      <c r="I39" s="149"/>
      <c r="J39" s="149"/>
    </row>
    <row r="40" spans="1:10" x14ac:dyDescent="0.2">
      <c r="A40" s="28">
        <v>8150</v>
      </c>
      <c r="B40" s="28" t="s">
        <v>90</v>
      </c>
      <c r="C40" s="149">
        <v>0</v>
      </c>
      <c r="D40" s="149">
        <v>0</v>
      </c>
      <c r="E40" s="149">
        <v>0</v>
      </c>
      <c r="F40" s="149">
        <f t="shared" si="0"/>
        <v>0</v>
      </c>
      <c r="G40" s="149"/>
      <c r="H40" s="149"/>
      <c r="I40" s="149"/>
      <c r="J40" s="149"/>
    </row>
    <row r="41" spans="1:10" x14ac:dyDescent="0.2">
      <c r="A41" s="28">
        <v>8210</v>
      </c>
      <c r="B41" s="28" t="s">
        <v>89</v>
      </c>
      <c r="C41" s="149">
        <v>0</v>
      </c>
      <c r="D41" s="149">
        <v>0</v>
      </c>
      <c r="E41" s="149">
        <v>0</v>
      </c>
      <c r="F41" s="149">
        <f t="shared" si="0"/>
        <v>0</v>
      </c>
      <c r="G41" s="149"/>
      <c r="H41" s="149"/>
      <c r="I41" s="149"/>
      <c r="J41" s="149"/>
    </row>
    <row r="42" spans="1:10" x14ac:dyDescent="0.2">
      <c r="A42" s="28">
        <v>8220</v>
      </c>
      <c r="B42" s="28" t="s">
        <v>88</v>
      </c>
      <c r="C42" s="149">
        <v>0</v>
      </c>
      <c r="D42" s="149">
        <v>0</v>
      </c>
      <c r="E42" s="149">
        <v>0</v>
      </c>
      <c r="F42" s="149">
        <f t="shared" si="0"/>
        <v>0</v>
      </c>
      <c r="G42" s="149"/>
      <c r="H42" s="149"/>
      <c r="I42" s="149"/>
      <c r="J42" s="149"/>
    </row>
    <row r="43" spans="1:10" x14ac:dyDescent="0.2">
      <c r="A43" s="28">
        <v>8230</v>
      </c>
      <c r="B43" s="28" t="s">
        <v>87</v>
      </c>
      <c r="C43" s="149">
        <v>0</v>
      </c>
      <c r="D43" s="149">
        <v>0</v>
      </c>
      <c r="E43" s="149">
        <v>0</v>
      </c>
      <c r="F43" s="149">
        <f t="shared" si="0"/>
        <v>0</v>
      </c>
      <c r="G43" s="149"/>
      <c r="H43" s="149"/>
      <c r="I43" s="149"/>
      <c r="J43" s="149"/>
    </row>
    <row r="44" spans="1:10" x14ac:dyDescent="0.2">
      <c r="A44" s="28">
        <v>8240</v>
      </c>
      <c r="B44" s="28" t="s">
        <v>86</v>
      </c>
      <c r="C44" s="149">
        <v>0</v>
      </c>
      <c r="D44" s="149">
        <v>0</v>
      </c>
      <c r="E44" s="149">
        <v>0</v>
      </c>
      <c r="F44" s="149">
        <f t="shared" si="0"/>
        <v>0</v>
      </c>
      <c r="G44" s="149"/>
      <c r="H44" s="149"/>
      <c r="I44" s="149"/>
      <c r="J44" s="149"/>
    </row>
    <row r="45" spans="1:10" x14ac:dyDescent="0.2">
      <c r="A45" s="28">
        <v>8250</v>
      </c>
      <c r="B45" s="28" t="s">
        <v>85</v>
      </c>
      <c r="C45" s="149">
        <v>0</v>
      </c>
      <c r="D45" s="149">
        <v>0</v>
      </c>
      <c r="E45" s="149">
        <v>0</v>
      </c>
      <c r="F45" s="149">
        <f t="shared" si="0"/>
        <v>0</v>
      </c>
      <c r="G45" s="149"/>
      <c r="H45" s="149"/>
      <c r="I45" s="149"/>
      <c r="J45" s="149"/>
    </row>
    <row r="46" spans="1:10" x14ac:dyDescent="0.2">
      <c r="A46" s="28">
        <v>8260</v>
      </c>
      <c r="B46" s="28" t="s">
        <v>84</v>
      </c>
      <c r="C46" s="149">
        <v>0</v>
      </c>
      <c r="D46" s="149">
        <v>0</v>
      </c>
      <c r="E46" s="149">
        <v>0</v>
      </c>
      <c r="F46" s="149">
        <f t="shared" si="0"/>
        <v>0</v>
      </c>
      <c r="G46" s="149"/>
      <c r="H46" s="149"/>
      <c r="I46" s="149"/>
      <c r="J46" s="149"/>
    </row>
    <row r="47" spans="1:10" x14ac:dyDescent="0.2">
      <c r="A47" s="28">
        <v>8270</v>
      </c>
      <c r="B47" s="28" t="s">
        <v>83</v>
      </c>
      <c r="C47" s="149">
        <v>0</v>
      </c>
      <c r="D47" s="149">
        <v>0</v>
      </c>
      <c r="E47" s="149">
        <v>0</v>
      </c>
      <c r="F47" s="149">
        <f t="shared" si="0"/>
        <v>0</v>
      </c>
      <c r="G47" s="149"/>
      <c r="H47" s="149"/>
      <c r="I47" s="149"/>
      <c r="J47" s="149"/>
    </row>
    <row r="49" spans="2:2" x14ac:dyDescent="0.2">
      <c r="B49" s="28" t="s">
        <v>617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topLeftCell="A13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6" t="s">
        <v>50</v>
      </c>
      <c r="C1" s="107"/>
      <c r="D1" s="107"/>
      <c r="E1" s="108"/>
    </row>
    <row r="2" spans="1:8" ht="15" customHeight="1" x14ac:dyDescent="0.2">
      <c r="A2" s="2" t="s">
        <v>31</v>
      </c>
    </row>
    <row r="3" spans="1:8" x14ac:dyDescent="0.2">
      <c r="A3" s="1"/>
    </row>
    <row r="4" spans="1:8" s="110" customFormat="1" x14ac:dyDescent="0.2">
      <c r="A4" s="109" t="s">
        <v>33</v>
      </c>
    </row>
    <row r="5" spans="1:8" s="110" customFormat="1" ht="39.950000000000003" customHeight="1" x14ac:dyDescent="0.2">
      <c r="A5" s="185" t="s">
        <v>34</v>
      </c>
      <c r="B5" s="185"/>
      <c r="C5" s="185"/>
      <c r="D5" s="185"/>
      <c r="E5" s="185"/>
      <c r="H5" s="111"/>
    </row>
    <row r="6" spans="1:8" s="110" customFormat="1" x14ac:dyDescent="0.2">
      <c r="A6" s="112"/>
      <c r="B6" s="112"/>
      <c r="C6" s="112"/>
      <c r="D6" s="112"/>
      <c r="H6" s="111"/>
    </row>
    <row r="7" spans="1:8" s="110" customFormat="1" ht="12.75" x14ac:dyDescent="0.2">
      <c r="A7" s="111" t="s">
        <v>35</v>
      </c>
      <c r="B7" s="111"/>
      <c r="C7" s="111"/>
      <c r="D7" s="111"/>
    </row>
    <row r="8" spans="1:8" s="110" customFormat="1" x14ac:dyDescent="0.2">
      <c r="A8" s="111"/>
      <c r="B8" s="111"/>
      <c r="C8" s="111"/>
      <c r="D8" s="111"/>
    </row>
    <row r="9" spans="1:8" s="110" customFormat="1" x14ac:dyDescent="0.2">
      <c r="A9" s="40" t="s">
        <v>122</v>
      </c>
      <c r="B9" s="111"/>
      <c r="C9" s="111"/>
      <c r="D9" s="111"/>
    </row>
    <row r="10" spans="1:8" s="110" customFormat="1" ht="26.1" customHeight="1" x14ac:dyDescent="0.2">
      <c r="A10" s="113" t="s">
        <v>589</v>
      </c>
      <c r="B10" s="186" t="s">
        <v>36</v>
      </c>
      <c r="C10" s="186"/>
      <c r="D10" s="186"/>
      <c r="E10" s="186"/>
    </row>
    <row r="11" spans="1:8" s="110" customFormat="1" ht="12.95" customHeight="1" x14ac:dyDescent="0.2">
      <c r="A11" s="114" t="s">
        <v>590</v>
      </c>
      <c r="B11" s="115" t="s">
        <v>37</v>
      </c>
      <c r="C11" s="115"/>
      <c r="D11" s="115"/>
      <c r="E11" s="115"/>
    </row>
    <row r="12" spans="1:8" s="110" customFormat="1" ht="26.1" customHeight="1" x14ac:dyDescent="0.2">
      <c r="A12" s="114" t="s">
        <v>591</v>
      </c>
      <c r="B12" s="186" t="s">
        <v>38</v>
      </c>
      <c r="C12" s="186"/>
      <c r="D12" s="186"/>
      <c r="E12" s="186"/>
    </row>
    <row r="13" spans="1:8" s="110" customFormat="1" ht="26.1" customHeight="1" x14ac:dyDescent="0.2">
      <c r="A13" s="114" t="s">
        <v>592</v>
      </c>
      <c r="B13" s="186" t="s">
        <v>39</v>
      </c>
      <c r="C13" s="186"/>
      <c r="D13" s="186"/>
      <c r="E13" s="186"/>
    </row>
    <row r="14" spans="1:8" s="110" customFormat="1" ht="11.25" customHeight="1" x14ac:dyDescent="0.2">
      <c r="A14" s="116"/>
      <c r="B14" s="117"/>
      <c r="C14" s="117"/>
      <c r="D14" s="117"/>
      <c r="E14" s="117"/>
    </row>
    <row r="15" spans="1:8" s="110" customFormat="1" ht="39" customHeight="1" x14ac:dyDescent="0.2">
      <c r="A15" s="113" t="s">
        <v>593</v>
      </c>
      <c r="B15" s="115" t="s">
        <v>40</v>
      </c>
    </row>
    <row r="16" spans="1:8" s="110" customFormat="1" ht="12.95" customHeight="1" x14ac:dyDescent="0.2">
      <c r="A16" s="114" t="s">
        <v>594</v>
      </c>
    </row>
    <row r="17" spans="1:4" s="110" customFormat="1" ht="12.95" customHeight="1" x14ac:dyDescent="0.2">
      <c r="A17" s="115"/>
    </row>
    <row r="18" spans="1:4" s="110" customFormat="1" ht="12.95" customHeight="1" x14ac:dyDescent="0.2">
      <c r="A18" s="40" t="s">
        <v>95</v>
      </c>
    </row>
    <row r="19" spans="1:4" s="110" customFormat="1" ht="12.95" customHeight="1" x14ac:dyDescent="0.2">
      <c r="A19" s="118" t="s">
        <v>595</v>
      </c>
    </row>
    <row r="20" spans="1:4" s="110" customFormat="1" ht="12.95" customHeight="1" x14ac:dyDescent="0.2">
      <c r="A20" s="118" t="s">
        <v>596</v>
      </c>
    </row>
    <row r="21" spans="1:4" s="110" customFormat="1" x14ac:dyDescent="0.2">
      <c r="A21" s="111"/>
    </row>
    <row r="22" spans="1:4" s="110" customFormat="1" x14ac:dyDescent="0.2">
      <c r="A22" s="111" t="s">
        <v>515</v>
      </c>
      <c r="B22" s="111"/>
      <c r="C22" s="111"/>
      <c r="D22" s="111"/>
    </row>
    <row r="23" spans="1:4" s="110" customFormat="1" x14ac:dyDescent="0.2">
      <c r="A23" s="111" t="s">
        <v>516</v>
      </c>
      <c r="B23" s="111"/>
      <c r="C23" s="111"/>
      <c r="D23" s="111"/>
    </row>
    <row r="24" spans="1:4" s="110" customFormat="1" x14ac:dyDescent="0.2">
      <c r="A24" s="111" t="s">
        <v>517</v>
      </c>
      <c r="B24" s="111"/>
      <c r="C24" s="111"/>
      <c r="D24" s="111"/>
    </row>
    <row r="25" spans="1:4" s="110" customFormat="1" x14ac:dyDescent="0.2">
      <c r="A25" s="111" t="s">
        <v>518</v>
      </c>
      <c r="B25" s="111"/>
      <c r="C25" s="111"/>
      <c r="D25" s="111"/>
    </row>
    <row r="26" spans="1:4" s="110" customFormat="1" x14ac:dyDescent="0.2">
      <c r="A26" s="111" t="s">
        <v>519</v>
      </c>
      <c r="B26" s="111"/>
      <c r="C26" s="111"/>
      <c r="D26" s="111"/>
    </row>
    <row r="27" spans="1:4" s="110" customFormat="1" x14ac:dyDescent="0.2">
      <c r="A27" s="111"/>
      <c r="B27" s="111"/>
      <c r="C27" s="111"/>
      <c r="D27" s="111"/>
    </row>
    <row r="28" spans="1:4" s="110" customFormat="1" ht="12" x14ac:dyDescent="0.2">
      <c r="A28" s="116" t="s">
        <v>96</v>
      </c>
      <c r="B28" s="111"/>
      <c r="C28" s="111"/>
      <c r="D28" s="111"/>
    </row>
    <row r="29" spans="1:4" s="110" customFormat="1" x14ac:dyDescent="0.2">
      <c r="A29" s="111"/>
      <c r="B29" s="111"/>
      <c r="C29" s="111"/>
      <c r="D29" s="111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opLeftCell="A133" zoomScale="106" zoomScaleNormal="106" workbookViewId="0">
      <selection activeCell="B7" sqref="B7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9" s="16" customFormat="1" ht="18.95" customHeight="1" x14ac:dyDescent="0.25">
      <c r="A1" s="164" t="s">
        <v>654</v>
      </c>
      <c r="B1" s="165"/>
      <c r="C1" s="165"/>
      <c r="D1" s="165"/>
      <c r="E1" s="165"/>
      <c r="F1" s="165"/>
      <c r="G1" s="14" t="s">
        <v>601</v>
      </c>
      <c r="H1" s="24">
        <v>2023</v>
      </c>
    </row>
    <row r="2" spans="1:9" s="16" customFormat="1" ht="18.95" customHeight="1" x14ac:dyDescent="0.25">
      <c r="A2" s="164" t="s">
        <v>605</v>
      </c>
      <c r="B2" s="165"/>
      <c r="C2" s="165"/>
      <c r="D2" s="165"/>
      <c r="E2" s="165"/>
      <c r="F2" s="165"/>
      <c r="G2" s="14" t="s">
        <v>602</v>
      </c>
      <c r="H2" s="24" t="s">
        <v>604</v>
      </c>
    </row>
    <row r="3" spans="1:9" s="16" customFormat="1" ht="18.95" customHeight="1" x14ac:dyDescent="0.25">
      <c r="A3" s="164" t="s">
        <v>655</v>
      </c>
      <c r="B3" s="165"/>
      <c r="C3" s="165"/>
      <c r="D3" s="165"/>
      <c r="E3" s="165"/>
      <c r="F3" s="165"/>
      <c r="G3" s="14" t="s">
        <v>603</v>
      </c>
      <c r="H3" s="24">
        <v>2</v>
      </c>
    </row>
    <row r="4" spans="1:9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9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9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9" x14ac:dyDescent="0.2">
      <c r="A8" s="22">
        <v>1114</v>
      </c>
      <c r="B8" s="20" t="s">
        <v>194</v>
      </c>
      <c r="C8" s="142">
        <v>0</v>
      </c>
      <c r="D8" s="142"/>
      <c r="E8" s="142"/>
      <c r="F8" s="142"/>
      <c r="G8" s="142"/>
      <c r="H8" s="142"/>
      <c r="I8" s="142"/>
    </row>
    <row r="9" spans="1:9" x14ac:dyDescent="0.2">
      <c r="A9" s="22">
        <v>1115</v>
      </c>
      <c r="B9" s="20" t="s">
        <v>195</v>
      </c>
      <c r="C9" s="142">
        <v>0</v>
      </c>
      <c r="D9" s="142"/>
      <c r="E9" s="142"/>
      <c r="F9" s="142"/>
      <c r="G9" s="142"/>
      <c r="H9" s="142"/>
      <c r="I9" s="142"/>
    </row>
    <row r="10" spans="1:9" x14ac:dyDescent="0.2">
      <c r="A10" s="22">
        <v>1121</v>
      </c>
      <c r="B10" s="20" t="s">
        <v>196</v>
      </c>
      <c r="C10" s="142">
        <v>0</v>
      </c>
      <c r="D10" s="142"/>
      <c r="E10" s="142"/>
      <c r="F10" s="142"/>
      <c r="G10" s="142"/>
      <c r="H10" s="142"/>
      <c r="I10" s="142"/>
    </row>
    <row r="11" spans="1:9" x14ac:dyDescent="0.2">
      <c r="A11" s="22">
        <v>1211</v>
      </c>
      <c r="B11" s="20" t="s">
        <v>197</v>
      </c>
      <c r="C11" s="142">
        <v>0</v>
      </c>
      <c r="D11" s="142"/>
      <c r="E11" s="142"/>
      <c r="F11" s="142"/>
      <c r="G11" s="142"/>
      <c r="H11" s="142"/>
      <c r="I11" s="142"/>
    </row>
    <row r="12" spans="1:9" x14ac:dyDescent="0.2">
      <c r="C12" s="142"/>
      <c r="D12" s="142"/>
      <c r="E12" s="142"/>
      <c r="F12" s="142"/>
      <c r="G12" s="142"/>
      <c r="H12" s="142"/>
      <c r="I12" s="142"/>
    </row>
    <row r="13" spans="1:9" x14ac:dyDescent="0.2">
      <c r="A13" s="19" t="s">
        <v>151</v>
      </c>
      <c r="B13" s="19"/>
      <c r="C13" s="143"/>
      <c r="D13" s="143"/>
      <c r="E13" s="143"/>
      <c r="F13" s="143"/>
      <c r="G13" s="143"/>
      <c r="H13" s="143"/>
      <c r="I13" s="142"/>
    </row>
    <row r="14" spans="1:9" x14ac:dyDescent="0.2">
      <c r="A14" s="21" t="s">
        <v>143</v>
      </c>
      <c r="B14" s="21" t="s">
        <v>140</v>
      </c>
      <c r="C14" s="144" t="s">
        <v>141</v>
      </c>
      <c r="D14" s="144">
        <v>2022</v>
      </c>
      <c r="E14" s="144">
        <v>2021</v>
      </c>
      <c r="F14" s="144">
        <v>2020</v>
      </c>
      <c r="G14" s="144">
        <v>2019</v>
      </c>
      <c r="H14" s="144" t="s">
        <v>184</v>
      </c>
      <c r="I14" s="142"/>
    </row>
    <row r="15" spans="1:9" x14ac:dyDescent="0.2">
      <c r="A15" s="22">
        <v>1122</v>
      </c>
      <c r="B15" s="20" t="s">
        <v>198</v>
      </c>
      <c r="C15" s="142">
        <v>9735298.1199999992</v>
      </c>
      <c r="D15" s="142">
        <v>11947575.689999999</v>
      </c>
      <c r="E15" s="142">
        <v>11955040.92</v>
      </c>
      <c r="F15" s="142">
        <v>13963338.529999999</v>
      </c>
      <c r="G15" s="142">
        <v>11768190.970000001</v>
      </c>
      <c r="H15" s="142"/>
      <c r="I15" s="142"/>
    </row>
    <row r="16" spans="1:9" x14ac:dyDescent="0.2">
      <c r="A16" s="22">
        <v>1124</v>
      </c>
      <c r="B16" s="20" t="s">
        <v>199</v>
      </c>
      <c r="C16" s="142">
        <v>0</v>
      </c>
      <c r="D16" s="142">
        <v>0</v>
      </c>
      <c r="E16" s="142">
        <v>0</v>
      </c>
      <c r="F16" s="142">
        <v>0</v>
      </c>
      <c r="G16" s="142">
        <v>0</v>
      </c>
      <c r="H16" s="142"/>
      <c r="I16" s="142"/>
    </row>
    <row r="17" spans="1:9" x14ac:dyDescent="0.2">
      <c r="C17" s="142"/>
      <c r="D17" s="142"/>
      <c r="E17" s="142"/>
      <c r="F17" s="142"/>
      <c r="G17" s="142"/>
      <c r="H17" s="142"/>
      <c r="I17" s="142"/>
    </row>
    <row r="18" spans="1:9" x14ac:dyDescent="0.2">
      <c r="A18" s="19" t="s">
        <v>152</v>
      </c>
      <c r="B18" s="19"/>
      <c r="C18" s="143"/>
      <c r="D18" s="143"/>
      <c r="E18" s="143"/>
      <c r="F18" s="143"/>
      <c r="G18" s="143"/>
      <c r="H18" s="143"/>
      <c r="I18" s="142"/>
    </row>
    <row r="19" spans="1:9" x14ac:dyDescent="0.2">
      <c r="A19" s="21" t="s">
        <v>143</v>
      </c>
      <c r="B19" s="21" t="s">
        <v>140</v>
      </c>
      <c r="C19" s="144" t="s">
        <v>141</v>
      </c>
      <c r="D19" s="144" t="s">
        <v>200</v>
      </c>
      <c r="E19" s="144" t="s">
        <v>201</v>
      </c>
      <c r="F19" s="144" t="s">
        <v>202</v>
      </c>
      <c r="G19" s="144" t="s">
        <v>203</v>
      </c>
      <c r="H19" s="144" t="s">
        <v>204</v>
      </c>
      <c r="I19" s="142"/>
    </row>
    <row r="20" spans="1:9" x14ac:dyDescent="0.2">
      <c r="A20" s="22">
        <v>1123</v>
      </c>
      <c r="B20" s="20" t="s">
        <v>205</v>
      </c>
      <c r="C20" s="142">
        <v>39356.910000000003</v>
      </c>
      <c r="D20" s="142">
        <v>39356.910000000003</v>
      </c>
      <c r="E20" s="142">
        <v>0</v>
      </c>
      <c r="F20" s="142">
        <v>0</v>
      </c>
      <c r="G20" s="142">
        <v>0</v>
      </c>
      <c r="H20" s="142"/>
      <c r="I20" s="142"/>
    </row>
    <row r="21" spans="1:9" x14ac:dyDescent="0.2">
      <c r="A21" s="22">
        <v>1125</v>
      </c>
      <c r="B21" s="20" t="s">
        <v>206</v>
      </c>
      <c r="C21" s="142">
        <v>18.23</v>
      </c>
      <c r="D21" s="142">
        <v>18.23</v>
      </c>
      <c r="E21" s="142">
        <v>0</v>
      </c>
      <c r="F21" s="142">
        <v>0</v>
      </c>
      <c r="G21" s="142">
        <v>0</v>
      </c>
      <c r="H21" s="142"/>
      <c r="I21" s="142"/>
    </row>
    <row r="22" spans="1:9" x14ac:dyDescent="0.2">
      <c r="A22" s="22">
        <v>1126</v>
      </c>
      <c r="B22" s="20" t="s">
        <v>572</v>
      </c>
      <c r="C22" s="142">
        <v>0</v>
      </c>
      <c r="D22" s="142">
        <v>0</v>
      </c>
      <c r="E22" s="142">
        <v>0</v>
      </c>
      <c r="F22" s="142">
        <v>0</v>
      </c>
      <c r="G22" s="142">
        <v>0</v>
      </c>
      <c r="H22" s="142"/>
      <c r="I22" s="142"/>
    </row>
    <row r="23" spans="1:9" x14ac:dyDescent="0.2">
      <c r="A23" s="22">
        <v>1129</v>
      </c>
      <c r="B23" s="20" t="s">
        <v>573</v>
      </c>
      <c r="C23" s="142">
        <v>0</v>
      </c>
      <c r="D23" s="142">
        <v>0</v>
      </c>
      <c r="E23" s="142">
        <v>0</v>
      </c>
      <c r="F23" s="142">
        <v>0</v>
      </c>
      <c r="G23" s="142">
        <v>0</v>
      </c>
      <c r="H23" s="142"/>
      <c r="I23" s="142"/>
    </row>
    <row r="24" spans="1:9" x14ac:dyDescent="0.2">
      <c r="A24" s="22">
        <v>1131</v>
      </c>
      <c r="B24" s="20" t="s">
        <v>207</v>
      </c>
      <c r="C24" s="142">
        <v>3234.8</v>
      </c>
      <c r="D24" s="142">
        <v>3234.8</v>
      </c>
      <c r="E24" s="142">
        <v>0</v>
      </c>
      <c r="F24" s="142">
        <v>0</v>
      </c>
      <c r="G24" s="142">
        <v>0</v>
      </c>
      <c r="H24" s="142"/>
      <c r="I24" s="142"/>
    </row>
    <row r="25" spans="1:9" x14ac:dyDescent="0.2">
      <c r="A25" s="22">
        <v>1132</v>
      </c>
      <c r="B25" s="20" t="s">
        <v>208</v>
      </c>
      <c r="C25" s="142">
        <v>0</v>
      </c>
      <c r="D25" s="142">
        <v>0</v>
      </c>
      <c r="E25" s="142">
        <v>0</v>
      </c>
      <c r="F25" s="142">
        <v>0</v>
      </c>
      <c r="G25" s="142">
        <v>0</v>
      </c>
      <c r="H25" s="142"/>
      <c r="I25" s="142"/>
    </row>
    <row r="26" spans="1:9" x14ac:dyDescent="0.2">
      <c r="A26" s="22">
        <v>1133</v>
      </c>
      <c r="B26" s="20" t="s">
        <v>209</v>
      </c>
      <c r="C26" s="142">
        <v>0</v>
      </c>
      <c r="D26" s="142">
        <v>0</v>
      </c>
      <c r="E26" s="142">
        <v>0</v>
      </c>
      <c r="F26" s="142">
        <v>0</v>
      </c>
      <c r="G26" s="142">
        <v>0</v>
      </c>
      <c r="H26" s="142"/>
      <c r="I26" s="142"/>
    </row>
    <row r="27" spans="1:9" x14ac:dyDescent="0.2">
      <c r="A27" s="22">
        <v>1134</v>
      </c>
      <c r="B27" s="20" t="s">
        <v>210</v>
      </c>
      <c r="C27" s="142">
        <v>3972371.85</v>
      </c>
      <c r="D27" s="142">
        <v>3972371.85</v>
      </c>
      <c r="E27" s="142">
        <v>0</v>
      </c>
      <c r="F27" s="142">
        <v>0</v>
      </c>
      <c r="G27" s="142">
        <v>0</v>
      </c>
      <c r="H27" s="142"/>
      <c r="I27" s="142"/>
    </row>
    <row r="28" spans="1:9" x14ac:dyDescent="0.2">
      <c r="A28" s="22">
        <v>1139</v>
      </c>
      <c r="B28" s="20" t="s">
        <v>211</v>
      </c>
      <c r="C28" s="142">
        <v>0</v>
      </c>
      <c r="D28" s="142">
        <v>0</v>
      </c>
      <c r="E28" s="142">
        <v>0</v>
      </c>
      <c r="F28" s="142">
        <v>0</v>
      </c>
      <c r="G28" s="142">
        <v>0</v>
      </c>
      <c r="H28" s="142"/>
      <c r="I28" s="142"/>
    </row>
    <row r="29" spans="1:9" x14ac:dyDescent="0.2">
      <c r="C29" s="142"/>
      <c r="D29" s="142"/>
      <c r="E29" s="142"/>
      <c r="F29" s="142"/>
      <c r="G29" s="142"/>
      <c r="H29" s="142"/>
      <c r="I29" s="142"/>
    </row>
    <row r="30" spans="1:9" x14ac:dyDescent="0.2">
      <c r="A30" s="19" t="s">
        <v>574</v>
      </c>
      <c r="B30" s="19"/>
      <c r="C30" s="143"/>
      <c r="D30" s="143"/>
      <c r="E30" s="143"/>
      <c r="F30" s="143"/>
      <c r="G30" s="143"/>
      <c r="H30" s="143"/>
      <c r="I30" s="142"/>
    </row>
    <row r="31" spans="1:9" x14ac:dyDescent="0.2">
      <c r="A31" s="21" t="s">
        <v>143</v>
      </c>
      <c r="B31" s="21" t="s">
        <v>140</v>
      </c>
      <c r="C31" s="144" t="s">
        <v>141</v>
      </c>
      <c r="D31" s="144" t="s">
        <v>155</v>
      </c>
      <c r="E31" s="144" t="s">
        <v>154</v>
      </c>
      <c r="F31" s="144" t="s">
        <v>212</v>
      </c>
      <c r="G31" s="144" t="s">
        <v>157</v>
      </c>
      <c r="H31" s="144"/>
      <c r="I31" s="142"/>
    </row>
    <row r="32" spans="1:9" x14ac:dyDescent="0.2">
      <c r="A32" s="22">
        <v>1140</v>
      </c>
      <c r="B32" s="20" t="s">
        <v>213</v>
      </c>
      <c r="C32" s="142">
        <f>SUM(C33:C37)</f>
        <v>0</v>
      </c>
      <c r="D32" s="142"/>
      <c r="E32" s="142"/>
      <c r="F32" s="142"/>
      <c r="G32" s="142"/>
      <c r="H32" s="142"/>
      <c r="I32" s="142"/>
    </row>
    <row r="33" spans="1:9" x14ac:dyDescent="0.2">
      <c r="A33" s="22">
        <v>1141</v>
      </c>
      <c r="B33" s="20" t="s">
        <v>214</v>
      </c>
      <c r="C33" s="142">
        <v>0</v>
      </c>
      <c r="D33" s="142"/>
      <c r="E33" s="142"/>
      <c r="F33" s="142"/>
      <c r="G33" s="142"/>
      <c r="H33" s="142"/>
      <c r="I33" s="142"/>
    </row>
    <row r="34" spans="1:9" x14ac:dyDescent="0.2">
      <c r="A34" s="22">
        <v>1142</v>
      </c>
      <c r="B34" s="20" t="s">
        <v>215</v>
      </c>
      <c r="C34" s="142">
        <v>0</v>
      </c>
      <c r="D34" s="142"/>
      <c r="E34" s="142"/>
      <c r="F34" s="142"/>
      <c r="G34" s="142"/>
      <c r="H34" s="142"/>
      <c r="I34" s="142"/>
    </row>
    <row r="35" spans="1:9" x14ac:dyDescent="0.2">
      <c r="A35" s="22">
        <v>1143</v>
      </c>
      <c r="B35" s="20" t="s">
        <v>216</v>
      </c>
      <c r="C35" s="142">
        <v>0</v>
      </c>
      <c r="D35" s="142"/>
      <c r="E35" s="142"/>
      <c r="F35" s="142"/>
      <c r="G35" s="142"/>
      <c r="H35" s="142"/>
      <c r="I35" s="142"/>
    </row>
    <row r="36" spans="1:9" x14ac:dyDescent="0.2">
      <c r="A36" s="22">
        <v>1144</v>
      </c>
      <c r="B36" s="20" t="s">
        <v>217</v>
      </c>
      <c r="C36" s="142">
        <v>0</v>
      </c>
      <c r="D36" s="142"/>
      <c r="E36" s="142"/>
      <c r="F36" s="142"/>
      <c r="G36" s="142"/>
      <c r="H36" s="142"/>
      <c r="I36" s="142"/>
    </row>
    <row r="37" spans="1:9" x14ac:dyDescent="0.2">
      <c r="A37" s="22">
        <v>1145</v>
      </c>
      <c r="B37" s="20" t="s">
        <v>218</v>
      </c>
      <c r="C37" s="142">
        <v>0</v>
      </c>
      <c r="D37" s="142"/>
      <c r="E37" s="142"/>
      <c r="F37" s="142"/>
      <c r="G37" s="142"/>
      <c r="H37" s="142"/>
      <c r="I37" s="142"/>
    </row>
    <row r="38" spans="1:9" x14ac:dyDescent="0.2">
      <c r="C38" s="142"/>
      <c r="D38" s="142"/>
      <c r="E38" s="142"/>
      <c r="F38" s="142"/>
      <c r="G38" s="142"/>
      <c r="H38" s="142"/>
      <c r="I38" s="142"/>
    </row>
    <row r="39" spans="1:9" x14ac:dyDescent="0.2">
      <c r="A39" s="19" t="s">
        <v>219</v>
      </c>
      <c r="B39" s="19"/>
      <c r="C39" s="143"/>
      <c r="D39" s="143"/>
      <c r="E39" s="143"/>
      <c r="F39" s="143"/>
      <c r="G39" s="143"/>
      <c r="H39" s="143"/>
      <c r="I39" s="142"/>
    </row>
    <row r="40" spans="1:9" x14ac:dyDescent="0.2">
      <c r="A40" s="21" t="s">
        <v>143</v>
      </c>
      <c r="B40" s="21" t="s">
        <v>140</v>
      </c>
      <c r="C40" s="144" t="s">
        <v>141</v>
      </c>
      <c r="D40" s="144" t="s">
        <v>153</v>
      </c>
      <c r="E40" s="144" t="s">
        <v>156</v>
      </c>
      <c r="F40" s="144" t="s">
        <v>220</v>
      </c>
      <c r="G40" s="144"/>
      <c r="H40" s="144"/>
      <c r="I40" s="142"/>
    </row>
    <row r="41" spans="1:9" x14ac:dyDescent="0.2">
      <c r="A41" s="22">
        <v>1150</v>
      </c>
      <c r="B41" s="20" t="s">
        <v>221</v>
      </c>
      <c r="C41" s="142">
        <f>C42</f>
        <v>0</v>
      </c>
      <c r="D41" s="142"/>
      <c r="E41" s="142"/>
      <c r="F41" s="142"/>
      <c r="G41" s="142"/>
      <c r="H41" s="142"/>
      <c r="I41" s="142"/>
    </row>
    <row r="42" spans="1:9" x14ac:dyDescent="0.2">
      <c r="A42" s="22">
        <v>1151</v>
      </c>
      <c r="B42" s="20" t="s">
        <v>222</v>
      </c>
      <c r="C42" s="142">
        <v>0</v>
      </c>
      <c r="D42" s="142"/>
      <c r="E42" s="142"/>
      <c r="F42" s="142"/>
      <c r="G42" s="142"/>
      <c r="H42" s="142"/>
      <c r="I42" s="142"/>
    </row>
    <row r="43" spans="1:9" x14ac:dyDescent="0.2">
      <c r="C43" s="142"/>
      <c r="D43" s="142"/>
      <c r="E43" s="142"/>
      <c r="F43" s="142"/>
      <c r="G43" s="142"/>
      <c r="H43" s="142"/>
      <c r="I43" s="142"/>
    </row>
    <row r="44" spans="1:9" x14ac:dyDescent="0.2">
      <c r="A44" s="19" t="s">
        <v>158</v>
      </c>
      <c r="B44" s="19"/>
      <c r="C44" s="143"/>
      <c r="D44" s="143"/>
      <c r="E44" s="143"/>
      <c r="F44" s="143"/>
      <c r="G44" s="143"/>
      <c r="H44" s="143"/>
      <c r="I44" s="142"/>
    </row>
    <row r="45" spans="1:9" x14ac:dyDescent="0.2">
      <c r="A45" s="21" t="s">
        <v>143</v>
      </c>
      <c r="B45" s="21" t="s">
        <v>140</v>
      </c>
      <c r="C45" s="144" t="s">
        <v>141</v>
      </c>
      <c r="D45" s="144" t="s">
        <v>142</v>
      </c>
      <c r="E45" s="144" t="s">
        <v>204</v>
      </c>
      <c r="F45" s="144"/>
      <c r="G45" s="144"/>
      <c r="H45" s="144"/>
      <c r="I45" s="142"/>
    </row>
    <row r="46" spans="1:9" x14ac:dyDescent="0.2">
      <c r="A46" s="22">
        <v>1213</v>
      </c>
      <c r="B46" s="20" t="s">
        <v>223</v>
      </c>
      <c r="C46" s="142">
        <v>0</v>
      </c>
      <c r="D46" s="142"/>
      <c r="E46" s="142"/>
      <c r="F46" s="142"/>
      <c r="G46" s="142"/>
      <c r="H46" s="142"/>
      <c r="I46" s="142"/>
    </row>
    <row r="47" spans="1:9" x14ac:dyDescent="0.2">
      <c r="C47" s="142"/>
      <c r="D47" s="142"/>
      <c r="E47" s="142"/>
      <c r="F47" s="142"/>
      <c r="G47" s="142"/>
      <c r="H47" s="142"/>
      <c r="I47" s="142"/>
    </row>
    <row r="48" spans="1:9" x14ac:dyDescent="0.2">
      <c r="A48" s="19" t="s">
        <v>159</v>
      </c>
      <c r="B48" s="19"/>
      <c r="C48" s="143"/>
      <c r="D48" s="143"/>
      <c r="E48" s="143"/>
      <c r="F48" s="143"/>
      <c r="G48" s="143"/>
      <c r="H48" s="143"/>
      <c r="I48" s="142"/>
    </row>
    <row r="49" spans="1:9" x14ac:dyDescent="0.2">
      <c r="A49" s="21" t="s">
        <v>143</v>
      </c>
      <c r="B49" s="21" t="s">
        <v>140</v>
      </c>
      <c r="C49" s="144" t="s">
        <v>141</v>
      </c>
      <c r="D49" s="144"/>
      <c r="E49" s="144"/>
      <c r="F49" s="144"/>
      <c r="G49" s="144"/>
      <c r="H49" s="144"/>
      <c r="I49" s="142"/>
    </row>
    <row r="50" spans="1:9" x14ac:dyDescent="0.2">
      <c r="A50" s="22">
        <v>1214</v>
      </c>
      <c r="B50" s="20" t="s">
        <v>224</v>
      </c>
      <c r="C50" s="142">
        <v>0</v>
      </c>
      <c r="D50" s="142"/>
      <c r="E50" s="142"/>
      <c r="F50" s="142"/>
      <c r="G50" s="142"/>
      <c r="H50" s="142"/>
      <c r="I50" s="142"/>
    </row>
    <row r="51" spans="1:9" x14ac:dyDescent="0.2">
      <c r="C51" s="142"/>
      <c r="D51" s="142"/>
      <c r="E51" s="142"/>
      <c r="F51" s="142"/>
      <c r="G51" s="142"/>
      <c r="H51" s="142"/>
      <c r="I51" s="142"/>
    </row>
    <row r="52" spans="1:9" x14ac:dyDescent="0.2">
      <c r="A52" s="19" t="s">
        <v>163</v>
      </c>
      <c r="B52" s="19"/>
      <c r="C52" s="143"/>
      <c r="D52" s="143"/>
      <c r="E52" s="143"/>
      <c r="F52" s="143"/>
      <c r="G52" s="143"/>
      <c r="H52" s="143"/>
      <c r="I52" s="143"/>
    </row>
    <row r="53" spans="1:9" x14ac:dyDescent="0.2">
      <c r="A53" s="21" t="s">
        <v>143</v>
      </c>
      <c r="B53" s="21" t="s">
        <v>140</v>
      </c>
      <c r="C53" s="144" t="s">
        <v>141</v>
      </c>
      <c r="D53" s="144" t="s">
        <v>160</v>
      </c>
      <c r="E53" s="144" t="s">
        <v>161</v>
      </c>
      <c r="F53" s="144" t="s">
        <v>153</v>
      </c>
      <c r="G53" s="144" t="s">
        <v>225</v>
      </c>
      <c r="H53" s="144" t="s">
        <v>162</v>
      </c>
      <c r="I53" s="144" t="s">
        <v>226</v>
      </c>
    </row>
    <row r="54" spans="1:9" x14ac:dyDescent="0.2">
      <c r="A54" s="22">
        <v>1230</v>
      </c>
      <c r="B54" s="20" t="s">
        <v>227</v>
      </c>
      <c r="C54" s="142">
        <f>SUM(C55:C61)</f>
        <v>3165986615.5700002</v>
      </c>
      <c r="D54" s="142">
        <f>SUM(D55:D61)</f>
        <v>0</v>
      </c>
      <c r="E54" s="142">
        <f>SUM(E55:E61)</f>
        <v>0</v>
      </c>
      <c r="F54" s="142"/>
      <c r="G54" s="142"/>
      <c r="H54" s="142"/>
      <c r="I54" s="142"/>
    </row>
    <row r="55" spans="1:9" x14ac:dyDescent="0.2">
      <c r="A55" s="22">
        <v>1231</v>
      </c>
      <c r="B55" s="20" t="s">
        <v>228</v>
      </c>
      <c r="C55" s="142">
        <v>0</v>
      </c>
      <c r="D55" s="142">
        <v>0</v>
      </c>
      <c r="E55" s="142">
        <v>0</v>
      </c>
      <c r="F55" s="142"/>
      <c r="G55" s="142"/>
      <c r="H55" s="142"/>
      <c r="I55" s="142"/>
    </row>
    <row r="56" spans="1:9" x14ac:dyDescent="0.2">
      <c r="A56" s="22">
        <v>1232</v>
      </c>
      <c r="B56" s="20" t="s">
        <v>229</v>
      </c>
      <c r="C56" s="142">
        <v>0</v>
      </c>
      <c r="D56" s="142">
        <v>0</v>
      </c>
      <c r="E56" s="142">
        <v>0</v>
      </c>
      <c r="F56" s="142"/>
      <c r="G56" s="142"/>
      <c r="H56" s="142"/>
      <c r="I56" s="142"/>
    </row>
    <row r="57" spans="1:9" x14ac:dyDescent="0.2">
      <c r="A57" s="22">
        <v>1233</v>
      </c>
      <c r="B57" s="20" t="s">
        <v>230</v>
      </c>
      <c r="C57" s="142">
        <v>0</v>
      </c>
      <c r="D57" s="142">
        <v>0</v>
      </c>
      <c r="E57" s="142">
        <v>0</v>
      </c>
      <c r="F57" s="142"/>
      <c r="G57" s="142"/>
      <c r="H57" s="142"/>
      <c r="I57" s="142"/>
    </row>
    <row r="58" spans="1:9" x14ac:dyDescent="0.2">
      <c r="A58" s="22">
        <v>1234</v>
      </c>
      <c r="B58" s="20" t="s">
        <v>231</v>
      </c>
      <c r="C58" s="142">
        <v>0</v>
      </c>
      <c r="D58" s="142">
        <v>0</v>
      </c>
      <c r="E58" s="142">
        <v>0</v>
      </c>
      <c r="F58" s="142"/>
      <c r="G58" s="142"/>
      <c r="H58" s="142"/>
      <c r="I58" s="142"/>
    </row>
    <row r="59" spans="1:9" x14ac:dyDescent="0.2">
      <c r="A59" s="22">
        <v>1235</v>
      </c>
      <c r="B59" s="20" t="s">
        <v>232</v>
      </c>
      <c r="C59" s="142">
        <v>0</v>
      </c>
      <c r="D59" s="142">
        <v>0</v>
      </c>
      <c r="E59" s="142">
        <v>0</v>
      </c>
      <c r="F59" s="142"/>
      <c r="G59" s="142"/>
      <c r="H59" s="142"/>
      <c r="I59" s="142"/>
    </row>
    <row r="60" spans="1:9" x14ac:dyDescent="0.2">
      <c r="A60" s="22">
        <v>1236</v>
      </c>
      <c r="B60" s="20" t="s">
        <v>233</v>
      </c>
      <c r="C60" s="142">
        <v>3165986615.5700002</v>
      </c>
      <c r="D60" s="142">
        <v>0</v>
      </c>
      <c r="E60" s="142">
        <v>0</v>
      </c>
      <c r="F60" s="142"/>
      <c r="G60" s="142"/>
      <c r="H60" s="142"/>
      <c r="I60" s="142"/>
    </row>
    <row r="61" spans="1:9" x14ac:dyDescent="0.2">
      <c r="A61" s="22">
        <v>1239</v>
      </c>
      <c r="B61" s="20" t="s">
        <v>234</v>
      </c>
      <c r="C61" s="142">
        <v>0</v>
      </c>
      <c r="D61" s="142">
        <v>0</v>
      </c>
      <c r="E61" s="142">
        <v>0</v>
      </c>
      <c r="F61" s="142"/>
      <c r="G61" s="142"/>
      <c r="H61" s="142"/>
      <c r="I61" s="142"/>
    </row>
    <row r="62" spans="1:9" x14ac:dyDescent="0.2">
      <c r="A62" s="22">
        <v>1240</v>
      </c>
      <c r="B62" s="20" t="s">
        <v>235</v>
      </c>
      <c r="C62" s="142">
        <f>SUM(C63:C70)</f>
        <v>32232929.909999996</v>
      </c>
      <c r="D62" s="142">
        <f t="shared" ref="D62:E62" si="0">SUM(D63:D70)</f>
        <v>0</v>
      </c>
      <c r="E62" s="142">
        <f t="shared" si="0"/>
        <v>27135797.869999997</v>
      </c>
      <c r="F62" s="142"/>
      <c r="G62" s="142"/>
      <c r="H62" s="142"/>
      <c r="I62" s="142"/>
    </row>
    <row r="63" spans="1:9" x14ac:dyDescent="0.2">
      <c r="A63" s="22">
        <v>1241</v>
      </c>
      <c r="B63" s="20" t="s">
        <v>236</v>
      </c>
      <c r="C63" s="142">
        <v>6487959.0499999998</v>
      </c>
      <c r="D63" s="142">
        <v>0</v>
      </c>
      <c r="E63" s="142">
        <v>6164307.4900000002</v>
      </c>
      <c r="F63" s="142"/>
      <c r="G63" s="142"/>
      <c r="H63" s="142"/>
      <c r="I63" s="142"/>
    </row>
    <row r="64" spans="1:9" x14ac:dyDescent="0.2">
      <c r="A64" s="22">
        <v>1242</v>
      </c>
      <c r="B64" s="20" t="s">
        <v>237</v>
      </c>
      <c r="C64" s="142">
        <v>194618.54</v>
      </c>
      <c r="D64" s="142">
        <v>0</v>
      </c>
      <c r="E64" s="142">
        <v>146348.76</v>
      </c>
      <c r="F64" s="142"/>
      <c r="G64" s="142"/>
      <c r="H64" s="142"/>
      <c r="I64" s="142"/>
    </row>
    <row r="65" spans="1:9" x14ac:dyDescent="0.2">
      <c r="A65" s="22">
        <v>1243</v>
      </c>
      <c r="B65" s="20" t="s">
        <v>238</v>
      </c>
      <c r="C65" s="142">
        <v>6630162.2599999998</v>
      </c>
      <c r="D65" s="142">
        <v>0</v>
      </c>
      <c r="E65" s="142">
        <v>6022481.9500000002</v>
      </c>
      <c r="F65" s="142"/>
      <c r="G65" s="142"/>
      <c r="H65" s="142"/>
      <c r="I65" s="142"/>
    </row>
    <row r="66" spans="1:9" x14ac:dyDescent="0.2">
      <c r="A66" s="22">
        <v>1244</v>
      </c>
      <c r="B66" s="20" t="s">
        <v>239</v>
      </c>
      <c r="C66" s="142">
        <v>7711320.9400000004</v>
      </c>
      <c r="D66" s="142">
        <v>0</v>
      </c>
      <c r="E66" s="142">
        <v>7711271.0199999996</v>
      </c>
      <c r="F66" s="142"/>
      <c r="G66" s="142"/>
      <c r="H66" s="142"/>
      <c r="I66" s="142"/>
    </row>
    <row r="67" spans="1:9" x14ac:dyDescent="0.2">
      <c r="A67" s="22">
        <v>1245</v>
      </c>
      <c r="B67" s="20" t="s">
        <v>240</v>
      </c>
      <c r="C67" s="142">
        <v>0</v>
      </c>
      <c r="D67" s="142">
        <v>0</v>
      </c>
      <c r="E67" s="142">
        <v>0</v>
      </c>
      <c r="F67" s="142"/>
      <c r="G67" s="142"/>
      <c r="H67" s="142"/>
      <c r="I67" s="142"/>
    </row>
    <row r="68" spans="1:9" x14ac:dyDescent="0.2">
      <c r="A68" s="22">
        <v>1246</v>
      </c>
      <c r="B68" s="20" t="s">
        <v>241</v>
      </c>
      <c r="C68" s="142">
        <v>11208869.119999999</v>
      </c>
      <c r="D68" s="142">
        <v>0</v>
      </c>
      <c r="E68" s="142">
        <v>7091388.6500000004</v>
      </c>
      <c r="F68" s="142"/>
      <c r="G68" s="142"/>
      <c r="H68" s="142"/>
      <c r="I68" s="142"/>
    </row>
    <row r="69" spans="1:9" x14ac:dyDescent="0.2">
      <c r="A69" s="22">
        <v>1247</v>
      </c>
      <c r="B69" s="20" t="s">
        <v>242</v>
      </c>
      <c r="C69" s="142">
        <v>0</v>
      </c>
      <c r="D69" s="142">
        <v>0</v>
      </c>
      <c r="E69" s="142">
        <v>0</v>
      </c>
      <c r="F69" s="142"/>
      <c r="G69" s="142"/>
      <c r="H69" s="142"/>
      <c r="I69" s="142"/>
    </row>
    <row r="70" spans="1:9" x14ac:dyDescent="0.2">
      <c r="A70" s="22">
        <v>1248</v>
      </c>
      <c r="B70" s="20" t="s">
        <v>243</v>
      </c>
      <c r="C70" s="142">
        <v>0</v>
      </c>
      <c r="D70" s="142">
        <v>0</v>
      </c>
      <c r="E70" s="142">
        <v>0</v>
      </c>
      <c r="F70" s="142"/>
      <c r="G70" s="142"/>
      <c r="H70" s="142"/>
      <c r="I70" s="142"/>
    </row>
    <row r="71" spans="1:9" x14ac:dyDescent="0.2">
      <c r="C71" s="142"/>
      <c r="D71" s="142"/>
      <c r="E71" s="142"/>
      <c r="F71" s="142"/>
      <c r="G71" s="142"/>
      <c r="H71" s="142"/>
      <c r="I71" s="142"/>
    </row>
    <row r="72" spans="1:9" x14ac:dyDescent="0.2">
      <c r="A72" s="19" t="s">
        <v>164</v>
      </c>
      <c r="B72" s="19"/>
      <c r="C72" s="143"/>
      <c r="D72" s="143"/>
      <c r="E72" s="143"/>
      <c r="F72" s="143"/>
      <c r="G72" s="143"/>
      <c r="H72" s="143"/>
      <c r="I72" s="143"/>
    </row>
    <row r="73" spans="1:9" x14ac:dyDescent="0.2">
      <c r="A73" s="21" t="s">
        <v>143</v>
      </c>
      <c r="B73" s="21" t="s">
        <v>140</v>
      </c>
      <c r="C73" s="144" t="s">
        <v>141</v>
      </c>
      <c r="D73" s="144" t="s">
        <v>165</v>
      </c>
      <c r="E73" s="144" t="s">
        <v>244</v>
      </c>
      <c r="F73" s="144" t="s">
        <v>153</v>
      </c>
      <c r="G73" s="144" t="s">
        <v>225</v>
      </c>
      <c r="H73" s="144" t="s">
        <v>162</v>
      </c>
      <c r="I73" s="144" t="s">
        <v>226</v>
      </c>
    </row>
    <row r="74" spans="1:9" x14ac:dyDescent="0.2">
      <c r="A74" s="22">
        <v>1250</v>
      </c>
      <c r="B74" s="20" t="s">
        <v>245</v>
      </c>
      <c r="C74" s="142">
        <f>SUM(C75:C79)</f>
        <v>0</v>
      </c>
      <c r="D74" s="142">
        <f>SUM(D75:D79)</f>
        <v>0</v>
      </c>
      <c r="E74" s="142">
        <f>SUM(E75:E79)</f>
        <v>0</v>
      </c>
      <c r="F74" s="142"/>
      <c r="G74" s="142"/>
      <c r="H74" s="142"/>
      <c r="I74" s="142"/>
    </row>
    <row r="75" spans="1:9" x14ac:dyDescent="0.2">
      <c r="A75" s="22">
        <v>1251</v>
      </c>
      <c r="B75" s="20" t="s">
        <v>246</v>
      </c>
      <c r="C75" s="142">
        <v>0</v>
      </c>
      <c r="D75" s="142">
        <v>0</v>
      </c>
      <c r="E75" s="142">
        <v>0</v>
      </c>
      <c r="F75" s="142"/>
      <c r="G75" s="142"/>
      <c r="H75" s="142"/>
      <c r="I75" s="142"/>
    </row>
    <row r="76" spans="1:9" x14ac:dyDescent="0.2">
      <c r="A76" s="22">
        <v>1252</v>
      </c>
      <c r="B76" s="20" t="s">
        <v>247</v>
      </c>
      <c r="C76" s="142">
        <v>0</v>
      </c>
      <c r="D76" s="142">
        <v>0</v>
      </c>
      <c r="E76" s="142">
        <v>0</v>
      </c>
      <c r="F76" s="142"/>
      <c r="G76" s="142"/>
      <c r="H76" s="142"/>
      <c r="I76" s="142"/>
    </row>
    <row r="77" spans="1:9" x14ac:dyDescent="0.2">
      <c r="A77" s="22">
        <v>1253</v>
      </c>
      <c r="B77" s="20" t="s">
        <v>248</v>
      </c>
      <c r="C77" s="142">
        <v>0</v>
      </c>
      <c r="D77" s="142">
        <v>0</v>
      </c>
      <c r="E77" s="142">
        <v>0</v>
      </c>
      <c r="F77" s="142"/>
      <c r="G77" s="142"/>
      <c r="H77" s="142"/>
      <c r="I77" s="142"/>
    </row>
    <row r="78" spans="1:9" x14ac:dyDescent="0.2">
      <c r="A78" s="22">
        <v>1254</v>
      </c>
      <c r="B78" s="20" t="s">
        <v>249</v>
      </c>
      <c r="C78" s="142">
        <v>0</v>
      </c>
      <c r="D78" s="142">
        <v>0</v>
      </c>
      <c r="E78" s="142">
        <v>0</v>
      </c>
      <c r="F78" s="142"/>
      <c r="G78" s="142"/>
      <c r="H78" s="142"/>
      <c r="I78" s="142"/>
    </row>
    <row r="79" spans="1:9" x14ac:dyDescent="0.2">
      <c r="A79" s="22">
        <v>1259</v>
      </c>
      <c r="B79" s="20" t="s">
        <v>250</v>
      </c>
      <c r="C79" s="142">
        <v>0</v>
      </c>
      <c r="D79" s="142">
        <v>0</v>
      </c>
      <c r="E79" s="142">
        <v>0</v>
      </c>
      <c r="F79" s="142"/>
      <c r="G79" s="142"/>
      <c r="H79" s="142"/>
      <c r="I79" s="142"/>
    </row>
    <row r="80" spans="1:9" x14ac:dyDescent="0.2">
      <c r="A80" s="22">
        <v>1270</v>
      </c>
      <c r="B80" s="20" t="s">
        <v>251</v>
      </c>
      <c r="C80" s="142">
        <f>SUM(C81:C86)</f>
        <v>0</v>
      </c>
      <c r="D80" s="142">
        <f>SUM(D81:D86)</f>
        <v>0</v>
      </c>
      <c r="E80" s="142">
        <f>SUM(E81:E86)</f>
        <v>0</v>
      </c>
      <c r="F80" s="142"/>
      <c r="G80" s="142"/>
      <c r="H80" s="142"/>
      <c r="I80" s="142"/>
    </row>
    <row r="81" spans="1:9" x14ac:dyDescent="0.2">
      <c r="A81" s="22">
        <v>1271</v>
      </c>
      <c r="B81" s="20" t="s">
        <v>252</v>
      </c>
      <c r="C81" s="142">
        <v>0</v>
      </c>
      <c r="D81" s="142">
        <v>0</v>
      </c>
      <c r="E81" s="142">
        <v>0</v>
      </c>
      <c r="F81" s="142"/>
      <c r="G81" s="142"/>
      <c r="H81" s="142"/>
      <c r="I81" s="142"/>
    </row>
    <row r="82" spans="1:9" x14ac:dyDescent="0.2">
      <c r="A82" s="22">
        <v>1272</v>
      </c>
      <c r="B82" s="20" t="s">
        <v>253</v>
      </c>
      <c r="C82" s="142">
        <v>0</v>
      </c>
      <c r="D82" s="142">
        <v>0</v>
      </c>
      <c r="E82" s="142">
        <v>0</v>
      </c>
      <c r="F82" s="142"/>
      <c r="G82" s="142"/>
      <c r="H82" s="142"/>
      <c r="I82" s="142"/>
    </row>
    <row r="83" spans="1:9" x14ac:dyDescent="0.2">
      <c r="A83" s="22">
        <v>1273</v>
      </c>
      <c r="B83" s="20" t="s">
        <v>254</v>
      </c>
      <c r="C83" s="142">
        <v>0</v>
      </c>
      <c r="D83" s="142">
        <v>0</v>
      </c>
      <c r="E83" s="142">
        <v>0</v>
      </c>
      <c r="F83" s="142"/>
      <c r="G83" s="142"/>
      <c r="H83" s="142"/>
      <c r="I83" s="142"/>
    </row>
    <row r="84" spans="1:9" x14ac:dyDescent="0.2">
      <c r="A84" s="22">
        <v>1274</v>
      </c>
      <c r="B84" s="20" t="s">
        <v>255</v>
      </c>
      <c r="C84" s="142">
        <v>0</v>
      </c>
      <c r="D84" s="142">
        <v>0</v>
      </c>
      <c r="E84" s="142">
        <v>0</v>
      </c>
      <c r="F84" s="142"/>
      <c r="G84" s="142"/>
      <c r="H84" s="142"/>
      <c r="I84" s="142"/>
    </row>
    <row r="85" spans="1:9" x14ac:dyDescent="0.2">
      <c r="A85" s="22">
        <v>1275</v>
      </c>
      <c r="B85" s="20" t="s">
        <v>256</v>
      </c>
      <c r="C85" s="142">
        <v>0</v>
      </c>
      <c r="D85" s="142">
        <v>0</v>
      </c>
      <c r="E85" s="142">
        <v>0</v>
      </c>
      <c r="F85" s="142"/>
      <c r="G85" s="142"/>
      <c r="H85" s="142"/>
      <c r="I85" s="142"/>
    </row>
    <row r="86" spans="1:9" x14ac:dyDescent="0.2">
      <c r="A86" s="22">
        <v>1279</v>
      </c>
      <c r="B86" s="20" t="s">
        <v>257</v>
      </c>
      <c r="C86" s="142">
        <v>0</v>
      </c>
      <c r="D86" s="142">
        <v>0</v>
      </c>
      <c r="E86" s="142">
        <v>0</v>
      </c>
      <c r="F86" s="142"/>
      <c r="G86" s="142"/>
      <c r="H86" s="142"/>
      <c r="I86" s="142"/>
    </row>
    <row r="87" spans="1:9" x14ac:dyDescent="0.2">
      <c r="C87" s="142"/>
      <c r="D87" s="142"/>
      <c r="E87" s="142"/>
      <c r="F87" s="142"/>
      <c r="G87" s="142"/>
      <c r="H87" s="142"/>
      <c r="I87" s="142"/>
    </row>
    <row r="88" spans="1:9" x14ac:dyDescent="0.2">
      <c r="A88" s="19" t="s">
        <v>166</v>
      </c>
      <c r="B88" s="19"/>
      <c r="C88" s="143"/>
      <c r="D88" s="143"/>
      <c r="E88" s="143"/>
      <c r="F88" s="143"/>
      <c r="G88" s="143"/>
      <c r="H88" s="143"/>
      <c r="I88" s="142"/>
    </row>
    <row r="89" spans="1:9" x14ac:dyDescent="0.2">
      <c r="A89" s="21" t="s">
        <v>143</v>
      </c>
      <c r="B89" s="21" t="s">
        <v>140</v>
      </c>
      <c r="C89" s="144" t="s">
        <v>141</v>
      </c>
      <c r="D89" s="144" t="s">
        <v>258</v>
      </c>
      <c r="E89" s="144"/>
      <c r="F89" s="144"/>
      <c r="G89" s="144"/>
      <c r="H89" s="144"/>
      <c r="I89" s="142"/>
    </row>
    <row r="90" spans="1:9" x14ac:dyDescent="0.2">
      <c r="A90" s="22">
        <v>1160</v>
      </c>
      <c r="B90" s="20" t="s">
        <v>259</v>
      </c>
      <c r="C90" s="142">
        <f>SUM(C91:C92)</f>
        <v>0</v>
      </c>
      <c r="D90" s="142"/>
      <c r="E90" s="142"/>
      <c r="F90" s="142"/>
      <c r="G90" s="142"/>
      <c r="H90" s="142"/>
      <c r="I90" s="142"/>
    </row>
    <row r="91" spans="1:9" x14ac:dyDescent="0.2">
      <c r="A91" s="22">
        <v>1161</v>
      </c>
      <c r="B91" s="20" t="s">
        <v>260</v>
      </c>
      <c r="C91" s="142">
        <v>0</v>
      </c>
      <c r="D91" s="142"/>
      <c r="E91" s="142"/>
      <c r="F91" s="142"/>
      <c r="G91" s="142"/>
      <c r="H91" s="142"/>
      <c r="I91" s="142"/>
    </row>
    <row r="92" spans="1:9" x14ac:dyDescent="0.2">
      <c r="A92" s="22">
        <v>1162</v>
      </c>
      <c r="B92" s="20" t="s">
        <v>261</v>
      </c>
      <c r="C92" s="142">
        <v>0</v>
      </c>
      <c r="D92" s="142"/>
      <c r="E92" s="142"/>
      <c r="F92" s="142"/>
      <c r="G92" s="142"/>
      <c r="H92" s="142"/>
      <c r="I92" s="142"/>
    </row>
    <row r="93" spans="1:9" x14ac:dyDescent="0.2">
      <c r="C93" s="142"/>
      <c r="D93" s="142"/>
      <c r="E93" s="142"/>
      <c r="F93" s="142"/>
      <c r="G93" s="142"/>
      <c r="H93" s="142"/>
      <c r="I93" s="142"/>
    </row>
    <row r="94" spans="1:9" x14ac:dyDescent="0.2">
      <c r="A94" s="19" t="s">
        <v>575</v>
      </c>
      <c r="B94" s="19"/>
      <c r="C94" s="143"/>
      <c r="D94" s="143"/>
      <c r="E94" s="143"/>
      <c r="F94" s="143"/>
      <c r="G94" s="143"/>
      <c r="H94" s="143"/>
      <c r="I94" s="142"/>
    </row>
    <row r="95" spans="1:9" x14ac:dyDescent="0.2">
      <c r="A95" s="21" t="s">
        <v>143</v>
      </c>
      <c r="B95" s="21" t="s">
        <v>140</v>
      </c>
      <c r="C95" s="144" t="s">
        <v>141</v>
      </c>
      <c r="D95" s="144" t="s">
        <v>204</v>
      </c>
      <c r="E95" s="144"/>
      <c r="F95" s="144"/>
      <c r="G95" s="144"/>
      <c r="H95" s="144"/>
      <c r="I95" s="142"/>
    </row>
    <row r="96" spans="1:9" x14ac:dyDescent="0.2">
      <c r="A96" s="22">
        <v>1190</v>
      </c>
      <c r="B96" s="20" t="s">
        <v>583</v>
      </c>
      <c r="C96" s="142">
        <f>SUM(C97:C100)</f>
        <v>464175069.06</v>
      </c>
      <c r="D96" s="142"/>
      <c r="E96" s="142"/>
      <c r="F96" s="142"/>
      <c r="G96" s="142"/>
      <c r="H96" s="142"/>
      <c r="I96" s="142"/>
    </row>
    <row r="97" spans="1:9" x14ac:dyDescent="0.2">
      <c r="A97" s="22">
        <v>1191</v>
      </c>
      <c r="B97" s="20" t="s">
        <v>576</v>
      </c>
      <c r="C97" s="142">
        <v>0</v>
      </c>
      <c r="D97" s="142"/>
      <c r="E97" s="142"/>
      <c r="F97" s="142"/>
      <c r="G97" s="142"/>
      <c r="H97" s="142"/>
      <c r="I97" s="142"/>
    </row>
    <row r="98" spans="1:9" x14ac:dyDescent="0.2">
      <c r="A98" s="22">
        <v>1192</v>
      </c>
      <c r="B98" s="20" t="s">
        <v>577</v>
      </c>
      <c r="C98" s="142">
        <v>0</v>
      </c>
      <c r="D98" s="142"/>
      <c r="E98" s="142"/>
      <c r="F98" s="142"/>
      <c r="G98" s="142"/>
      <c r="H98" s="142"/>
      <c r="I98" s="142"/>
    </row>
    <row r="99" spans="1:9" x14ac:dyDescent="0.2">
      <c r="A99" s="22">
        <v>1193</v>
      </c>
      <c r="B99" s="20" t="s">
        <v>578</v>
      </c>
      <c r="C99" s="142">
        <v>0</v>
      </c>
      <c r="D99" s="142"/>
      <c r="E99" s="142"/>
      <c r="F99" s="142"/>
      <c r="G99" s="142"/>
      <c r="H99" s="142"/>
      <c r="I99" s="142"/>
    </row>
    <row r="100" spans="1:9" x14ac:dyDescent="0.2">
      <c r="A100" s="22">
        <v>1194</v>
      </c>
      <c r="B100" s="20" t="s">
        <v>579</v>
      </c>
      <c r="C100" s="142">
        <v>464175069.06</v>
      </c>
      <c r="D100" s="142"/>
      <c r="E100" s="142"/>
      <c r="F100" s="142"/>
      <c r="G100" s="142"/>
      <c r="H100" s="142"/>
      <c r="I100" s="142"/>
    </row>
    <row r="101" spans="1:9" x14ac:dyDescent="0.2">
      <c r="A101" s="19" t="s">
        <v>618</v>
      </c>
      <c r="C101" s="142"/>
      <c r="D101" s="142"/>
      <c r="E101" s="142"/>
      <c r="F101" s="142"/>
      <c r="G101" s="142"/>
      <c r="H101" s="142"/>
      <c r="I101" s="142"/>
    </row>
    <row r="102" spans="1:9" x14ac:dyDescent="0.2">
      <c r="A102" s="21" t="s">
        <v>143</v>
      </c>
      <c r="B102" s="21" t="s">
        <v>140</v>
      </c>
      <c r="C102" s="144" t="s">
        <v>141</v>
      </c>
      <c r="D102" s="144" t="s">
        <v>204</v>
      </c>
      <c r="E102" s="144"/>
      <c r="F102" s="144"/>
      <c r="G102" s="144"/>
      <c r="H102" s="144"/>
      <c r="I102" s="142"/>
    </row>
    <row r="103" spans="1:9" x14ac:dyDescent="0.2">
      <c r="A103" s="22">
        <v>1290</v>
      </c>
      <c r="B103" s="20" t="s">
        <v>262</v>
      </c>
      <c r="C103" s="142">
        <f>SUM(C104:C106)</f>
        <v>0</v>
      </c>
      <c r="D103" s="142"/>
      <c r="E103" s="142"/>
      <c r="F103" s="142"/>
      <c r="G103" s="142"/>
      <c r="H103" s="142"/>
      <c r="I103" s="142"/>
    </row>
    <row r="104" spans="1:9" x14ac:dyDescent="0.2">
      <c r="A104" s="22">
        <v>1291</v>
      </c>
      <c r="B104" s="20" t="s">
        <v>263</v>
      </c>
      <c r="C104" s="142">
        <v>0</v>
      </c>
      <c r="D104" s="142"/>
      <c r="E104" s="142"/>
      <c r="F104" s="142"/>
      <c r="G104" s="142"/>
      <c r="H104" s="142"/>
      <c r="I104" s="142"/>
    </row>
    <row r="105" spans="1:9" x14ac:dyDescent="0.2">
      <c r="A105" s="22">
        <v>1292</v>
      </c>
      <c r="B105" s="20" t="s">
        <v>264</v>
      </c>
      <c r="C105" s="142">
        <v>0</v>
      </c>
      <c r="D105" s="142"/>
      <c r="E105" s="142"/>
      <c r="F105" s="142"/>
      <c r="G105" s="142"/>
      <c r="H105" s="142"/>
      <c r="I105" s="142"/>
    </row>
    <row r="106" spans="1:9" x14ac:dyDescent="0.2">
      <c r="A106" s="22">
        <v>1293</v>
      </c>
      <c r="B106" s="20" t="s">
        <v>265</v>
      </c>
      <c r="C106" s="142">
        <v>0</v>
      </c>
      <c r="D106" s="142"/>
      <c r="E106" s="142"/>
      <c r="F106" s="142"/>
      <c r="G106" s="142"/>
      <c r="H106" s="142"/>
      <c r="I106" s="142"/>
    </row>
    <row r="107" spans="1:9" x14ac:dyDescent="0.2">
      <c r="C107" s="142"/>
      <c r="D107" s="142"/>
      <c r="E107" s="142"/>
      <c r="F107" s="142"/>
      <c r="G107" s="142"/>
      <c r="H107" s="142"/>
      <c r="I107" s="142"/>
    </row>
    <row r="108" spans="1:9" x14ac:dyDescent="0.2">
      <c r="A108" s="19" t="s">
        <v>168</v>
      </c>
      <c r="B108" s="19"/>
      <c r="C108" s="143"/>
      <c r="D108" s="143"/>
      <c r="E108" s="143"/>
      <c r="F108" s="143"/>
      <c r="G108" s="143"/>
      <c r="H108" s="143"/>
      <c r="I108" s="142"/>
    </row>
    <row r="109" spans="1:9" x14ac:dyDescent="0.2">
      <c r="A109" s="21" t="s">
        <v>143</v>
      </c>
      <c r="B109" s="21" t="s">
        <v>140</v>
      </c>
      <c r="C109" s="144" t="s">
        <v>141</v>
      </c>
      <c r="D109" s="144" t="s">
        <v>200</v>
      </c>
      <c r="E109" s="144" t="s">
        <v>201</v>
      </c>
      <c r="F109" s="144" t="s">
        <v>202</v>
      </c>
      <c r="G109" s="144" t="s">
        <v>266</v>
      </c>
      <c r="H109" s="144" t="s">
        <v>267</v>
      </c>
      <c r="I109" s="142"/>
    </row>
    <row r="110" spans="1:9" x14ac:dyDescent="0.2">
      <c r="A110" s="22">
        <v>2110</v>
      </c>
      <c r="B110" s="20" t="s">
        <v>268</v>
      </c>
      <c r="C110" s="142">
        <f>SUM(C111:C119)</f>
        <v>13425029.380000001</v>
      </c>
      <c r="D110" s="142">
        <f>SUM(D111:D119)</f>
        <v>13425029.380000001</v>
      </c>
      <c r="E110" s="142">
        <f>SUM(E111:E119)</f>
        <v>0</v>
      </c>
      <c r="F110" s="142">
        <f>SUM(F111:F119)</f>
        <v>0</v>
      </c>
      <c r="G110" s="142">
        <f>SUM(G111:G119)</f>
        <v>0</v>
      </c>
      <c r="H110" s="142"/>
      <c r="I110" s="142"/>
    </row>
    <row r="111" spans="1:9" x14ac:dyDescent="0.2">
      <c r="A111" s="22">
        <v>2111</v>
      </c>
      <c r="B111" s="20" t="s">
        <v>269</v>
      </c>
      <c r="C111" s="142">
        <v>61117.05</v>
      </c>
      <c r="D111" s="142">
        <f>C111</f>
        <v>61117.05</v>
      </c>
      <c r="E111" s="142">
        <v>0</v>
      </c>
      <c r="F111" s="142">
        <v>0</v>
      </c>
      <c r="G111" s="142">
        <v>0</v>
      </c>
      <c r="H111" s="142"/>
      <c r="I111" s="142"/>
    </row>
    <row r="112" spans="1:9" x14ac:dyDescent="0.2">
      <c r="A112" s="22">
        <v>2112</v>
      </c>
      <c r="B112" s="20" t="s">
        <v>270</v>
      </c>
      <c r="C112" s="142">
        <v>-0.4</v>
      </c>
      <c r="D112" s="142">
        <f t="shared" ref="D112:D119" si="1">C112</f>
        <v>-0.4</v>
      </c>
      <c r="E112" s="142">
        <v>0</v>
      </c>
      <c r="F112" s="142">
        <v>0</v>
      </c>
      <c r="G112" s="142">
        <v>0</v>
      </c>
      <c r="H112" s="142"/>
      <c r="I112" s="142"/>
    </row>
    <row r="113" spans="1:9" x14ac:dyDescent="0.2">
      <c r="A113" s="22">
        <v>2113</v>
      </c>
      <c r="B113" s="20" t="s">
        <v>271</v>
      </c>
      <c r="C113" s="142">
        <v>218173.56</v>
      </c>
      <c r="D113" s="142">
        <f t="shared" si="1"/>
        <v>218173.56</v>
      </c>
      <c r="E113" s="142">
        <v>0</v>
      </c>
      <c r="F113" s="142">
        <v>0</v>
      </c>
      <c r="G113" s="142">
        <v>0</v>
      </c>
      <c r="H113" s="142"/>
      <c r="I113" s="142"/>
    </row>
    <row r="114" spans="1:9" x14ac:dyDescent="0.2">
      <c r="A114" s="22">
        <v>2114</v>
      </c>
      <c r="B114" s="20" t="s">
        <v>272</v>
      </c>
      <c r="C114" s="142">
        <v>0</v>
      </c>
      <c r="D114" s="142">
        <f t="shared" si="1"/>
        <v>0</v>
      </c>
      <c r="E114" s="142">
        <v>0</v>
      </c>
      <c r="F114" s="142">
        <v>0</v>
      </c>
      <c r="G114" s="142">
        <v>0</v>
      </c>
      <c r="H114" s="142"/>
      <c r="I114" s="142"/>
    </row>
    <row r="115" spans="1:9" x14ac:dyDescent="0.2">
      <c r="A115" s="22">
        <v>2115</v>
      </c>
      <c r="B115" s="20" t="s">
        <v>273</v>
      </c>
      <c r="C115" s="142">
        <v>0</v>
      </c>
      <c r="D115" s="142">
        <f t="shared" si="1"/>
        <v>0</v>
      </c>
      <c r="E115" s="142">
        <v>0</v>
      </c>
      <c r="F115" s="142">
        <v>0</v>
      </c>
      <c r="G115" s="142">
        <v>0</v>
      </c>
      <c r="H115" s="142"/>
      <c r="I115" s="142"/>
    </row>
    <row r="116" spans="1:9" x14ac:dyDescent="0.2">
      <c r="A116" s="22">
        <v>2116</v>
      </c>
      <c r="B116" s="20" t="s">
        <v>274</v>
      </c>
      <c r="C116" s="142">
        <v>0</v>
      </c>
      <c r="D116" s="142">
        <f t="shared" si="1"/>
        <v>0</v>
      </c>
      <c r="E116" s="142">
        <v>0</v>
      </c>
      <c r="F116" s="142">
        <v>0</v>
      </c>
      <c r="G116" s="142">
        <v>0</v>
      </c>
      <c r="H116" s="142"/>
      <c r="I116" s="142"/>
    </row>
    <row r="117" spans="1:9" x14ac:dyDescent="0.2">
      <c r="A117" s="22">
        <v>2117</v>
      </c>
      <c r="B117" s="20" t="s">
        <v>275</v>
      </c>
      <c r="C117" s="142">
        <v>127017.02</v>
      </c>
      <c r="D117" s="142">
        <f t="shared" si="1"/>
        <v>127017.02</v>
      </c>
      <c r="E117" s="142">
        <v>0</v>
      </c>
      <c r="F117" s="142">
        <v>0</v>
      </c>
      <c r="G117" s="142">
        <v>0</v>
      </c>
      <c r="H117" s="142"/>
      <c r="I117" s="142"/>
    </row>
    <row r="118" spans="1:9" x14ac:dyDescent="0.2">
      <c r="A118" s="22">
        <v>2118</v>
      </c>
      <c r="B118" s="20" t="s">
        <v>276</v>
      </c>
      <c r="C118" s="142">
        <v>0</v>
      </c>
      <c r="D118" s="142">
        <f t="shared" si="1"/>
        <v>0</v>
      </c>
      <c r="E118" s="142">
        <v>0</v>
      </c>
      <c r="F118" s="142">
        <v>0</v>
      </c>
      <c r="G118" s="142">
        <v>0</v>
      </c>
      <c r="H118" s="142"/>
      <c r="I118" s="142"/>
    </row>
    <row r="119" spans="1:9" x14ac:dyDescent="0.2">
      <c r="A119" s="22">
        <v>2119</v>
      </c>
      <c r="B119" s="20" t="s">
        <v>277</v>
      </c>
      <c r="C119" s="142">
        <v>13018722.15</v>
      </c>
      <c r="D119" s="142">
        <f t="shared" si="1"/>
        <v>13018722.15</v>
      </c>
      <c r="E119" s="142">
        <v>0</v>
      </c>
      <c r="F119" s="142">
        <v>0</v>
      </c>
      <c r="G119" s="142">
        <v>0</v>
      </c>
      <c r="H119" s="142"/>
      <c r="I119" s="142"/>
    </row>
    <row r="120" spans="1:9" x14ac:dyDescent="0.2">
      <c r="A120" s="22">
        <v>2120</v>
      </c>
      <c r="B120" s="20" t="s">
        <v>278</v>
      </c>
      <c r="C120" s="142">
        <f>SUM(C121:C123)</f>
        <v>0</v>
      </c>
      <c r="D120" s="142">
        <f t="shared" ref="D120:G120" si="2">SUM(D121:D123)</f>
        <v>0</v>
      </c>
      <c r="E120" s="142">
        <f t="shared" si="2"/>
        <v>0</v>
      </c>
      <c r="F120" s="142">
        <f t="shared" si="2"/>
        <v>0</v>
      </c>
      <c r="G120" s="142">
        <f t="shared" si="2"/>
        <v>0</v>
      </c>
      <c r="H120" s="142"/>
      <c r="I120" s="142"/>
    </row>
    <row r="121" spans="1:9" x14ac:dyDescent="0.2">
      <c r="A121" s="22">
        <v>2121</v>
      </c>
      <c r="B121" s="20" t="s">
        <v>279</v>
      </c>
      <c r="C121" s="142">
        <v>0</v>
      </c>
      <c r="D121" s="142">
        <f>C121</f>
        <v>0</v>
      </c>
      <c r="E121" s="142">
        <v>0</v>
      </c>
      <c r="F121" s="142">
        <v>0</v>
      </c>
      <c r="G121" s="142">
        <v>0</v>
      </c>
      <c r="H121" s="142"/>
      <c r="I121" s="142"/>
    </row>
    <row r="122" spans="1:9" x14ac:dyDescent="0.2">
      <c r="A122" s="22">
        <v>2122</v>
      </c>
      <c r="B122" s="20" t="s">
        <v>280</v>
      </c>
      <c r="C122" s="142">
        <v>0</v>
      </c>
      <c r="D122" s="142">
        <f t="shared" ref="D122:D123" si="3">C122</f>
        <v>0</v>
      </c>
      <c r="E122" s="142">
        <v>0</v>
      </c>
      <c r="F122" s="142">
        <v>0</v>
      </c>
      <c r="G122" s="142">
        <v>0</v>
      </c>
      <c r="H122" s="142"/>
      <c r="I122" s="142"/>
    </row>
    <row r="123" spans="1:9" x14ac:dyDescent="0.2">
      <c r="A123" s="22">
        <v>2129</v>
      </c>
      <c r="B123" s="20" t="s">
        <v>281</v>
      </c>
      <c r="C123" s="142">
        <v>0</v>
      </c>
      <c r="D123" s="142">
        <f t="shared" si="3"/>
        <v>0</v>
      </c>
      <c r="E123" s="142">
        <v>0</v>
      </c>
      <c r="F123" s="142">
        <v>0</v>
      </c>
      <c r="G123" s="142">
        <v>0</v>
      </c>
      <c r="H123" s="142"/>
      <c r="I123" s="142"/>
    </row>
    <row r="124" spans="1:9" x14ac:dyDescent="0.2">
      <c r="C124" s="142"/>
      <c r="D124" s="142"/>
      <c r="E124" s="142"/>
      <c r="F124" s="142"/>
      <c r="G124" s="142"/>
      <c r="H124" s="142"/>
      <c r="I124" s="142"/>
    </row>
    <row r="125" spans="1:9" x14ac:dyDescent="0.2">
      <c r="A125" s="19" t="s">
        <v>169</v>
      </c>
      <c r="B125" s="19"/>
      <c r="C125" s="143"/>
      <c r="D125" s="143"/>
      <c r="E125" s="143"/>
      <c r="F125" s="143"/>
      <c r="G125" s="143"/>
      <c r="H125" s="143"/>
      <c r="I125" s="142"/>
    </row>
    <row r="126" spans="1:9" x14ac:dyDescent="0.2">
      <c r="A126" s="21" t="s">
        <v>143</v>
      </c>
      <c r="B126" s="21" t="s">
        <v>140</v>
      </c>
      <c r="C126" s="144" t="s">
        <v>141</v>
      </c>
      <c r="D126" s="144" t="s">
        <v>144</v>
      </c>
      <c r="E126" s="144" t="s">
        <v>204</v>
      </c>
      <c r="F126" s="144"/>
      <c r="G126" s="144"/>
      <c r="H126" s="144"/>
      <c r="I126" s="142"/>
    </row>
    <row r="127" spans="1:9" x14ac:dyDescent="0.2">
      <c r="A127" s="22">
        <v>2160</v>
      </c>
      <c r="B127" s="20" t="s">
        <v>282</v>
      </c>
      <c r="C127" s="142">
        <f>SUM(C128:C133)</f>
        <v>467864868.20999998</v>
      </c>
      <c r="D127" s="142"/>
      <c r="E127" s="142"/>
      <c r="F127" s="142"/>
      <c r="G127" s="142"/>
      <c r="H127" s="142"/>
      <c r="I127" s="142"/>
    </row>
    <row r="128" spans="1:9" x14ac:dyDescent="0.2">
      <c r="A128" s="22">
        <v>2161</v>
      </c>
      <c r="B128" s="20" t="s">
        <v>283</v>
      </c>
      <c r="C128" s="142">
        <v>0</v>
      </c>
      <c r="D128" s="142"/>
      <c r="E128" s="142"/>
      <c r="F128" s="142"/>
      <c r="G128" s="142"/>
      <c r="H128" s="142"/>
      <c r="I128" s="142"/>
    </row>
    <row r="129" spans="1:9" x14ac:dyDescent="0.2">
      <c r="A129" s="22">
        <v>2162</v>
      </c>
      <c r="B129" s="20" t="s">
        <v>284</v>
      </c>
      <c r="C129" s="142">
        <v>467864868.20999998</v>
      </c>
      <c r="D129" s="142"/>
      <c r="E129" s="142"/>
      <c r="F129" s="142"/>
      <c r="G129" s="142"/>
      <c r="H129" s="142"/>
      <c r="I129" s="142"/>
    </row>
    <row r="130" spans="1:9" x14ac:dyDescent="0.2">
      <c r="A130" s="22">
        <v>2163</v>
      </c>
      <c r="B130" s="20" t="s">
        <v>285</v>
      </c>
      <c r="C130" s="142">
        <v>0</v>
      </c>
      <c r="D130" s="142"/>
      <c r="E130" s="142"/>
      <c r="F130" s="142"/>
      <c r="G130" s="142"/>
      <c r="H130" s="142"/>
      <c r="I130" s="142"/>
    </row>
    <row r="131" spans="1:9" x14ac:dyDescent="0.2">
      <c r="A131" s="22">
        <v>2164</v>
      </c>
      <c r="B131" s="20" t="s">
        <v>286</v>
      </c>
      <c r="C131" s="142">
        <v>0</v>
      </c>
      <c r="D131" s="142"/>
      <c r="E131" s="142"/>
      <c r="F131" s="142"/>
      <c r="G131" s="142"/>
      <c r="H131" s="142"/>
      <c r="I131" s="142"/>
    </row>
    <row r="132" spans="1:9" x14ac:dyDescent="0.2">
      <c r="A132" s="22">
        <v>2165</v>
      </c>
      <c r="B132" s="20" t="s">
        <v>287</v>
      </c>
      <c r="C132" s="142">
        <v>0</v>
      </c>
      <c r="D132" s="142"/>
      <c r="E132" s="142"/>
      <c r="F132" s="142"/>
      <c r="G132" s="142"/>
      <c r="H132" s="142"/>
      <c r="I132" s="142"/>
    </row>
    <row r="133" spans="1:9" x14ac:dyDescent="0.2">
      <c r="A133" s="22">
        <v>2166</v>
      </c>
      <c r="B133" s="20" t="s">
        <v>288</v>
      </c>
      <c r="C133" s="142">
        <v>0</v>
      </c>
      <c r="D133" s="142"/>
      <c r="E133" s="142"/>
      <c r="F133" s="142"/>
      <c r="G133" s="142"/>
      <c r="H133" s="142"/>
      <c r="I133" s="142"/>
    </row>
    <row r="134" spans="1:9" x14ac:dyDescent="0.2">
      <c r="A134" s="22">
        <v>2250</v>
      </c>
      <c r="B134" s="20" t="s">
        <v>289</v>
      </c>
      <c r="C134" s="142">
        <f>SUM(C135:C140)</f>
        <v>0</v>
      </c>
      <c r="D134" s="142"/>
      <c r="E134" s="142"/>
      <c r="F134" s="142"/>
      <c r="G134" s="142"/>
      <c r="H134" s="142"/>
      <c r="I134" s="142"/>
    </row>
    <row r="135" spans="1:9" x14ac:dyDescent="0.2">
      <c r="A135" s="22">
        <v>2251</v>
      </c>
      <c r="B135" s="20" t="s">
        <v>290</v>
      </c>
      <c r="C135" s="142">
        <v>0</v>
      </c>
      <c r="D135" s="142"/>
      <c r="E135" s="142"/>
      <c r="F135" s="142"/>
      <c r="G135" s="142"/>
      <c r="H135" s="142"/>
      <c r="I135" s="142"/>
    </row>
    <row r="136" spans="1:9" x14ac:dyDescent="0.2">
      <c r="A136" s="22">
        <v>2252</v>
      </c>
      <c r="B136" s="20" t="s">
        <v>291</v>
      </c>
      <c r="C136" s="142">
        <v>0</v>
      </c>
      <c r="D136" s="142"/>
      <c r="E136" s="142"/>
      <c r="F136" s="142"/>
      <c r="G136" s="142"/>
      <c r="H136" s="142"/>
      <c r="I136" s="142"/>
    </row>
    <row r="137" spans="1:9" x14ac:dyDescent="0.2">
      <c r="A137" s="22">
        <v>2253</v>
      </c>
      <c r="B137" s="20" t="s">
        <v>292</v>
      </c>
      <c r="C137" s="142">
        <v>0</v>
      </c>
      <c r="D137" s="142"/>
      <c r="E137" s="142"/>
      <c r="F137" s="142"/>
      <c r="G137" s="142"/>
      <c r="H137" s="142"/>
      <c r="I137" s="142"/>
    </row>
    <row r="138" spans="1:9" x14ac:dyDescent="0.2">
      <c r="A138" s="22">
        <v>2254</v>
      </c>
      <c r="B138" s="20" t="s">
        <v>293</v>
      </c>
      <c r="C138" s="142">
        <v>0</v>
      </c>
      <c r="D138" s="142"/>
      <c r="E138" s="142"/>
      <c r="F138" s="142"/>
      <c r="G138" s="142"/>
      <c r="H138" s="142"/>
      <c r="I138" s="142"/>
    </row>
    <row r="139" spans="1:9" x14ac:dyDescent="0.2">
      <c r="A139" s="22">
        <v>2255</v>
      </c>
      <c r="B139" s="20" t="s">
        <v>294</v>
      </c>
      <c r="C139" s="142">
        <v>0</v>
      </c>
      <c r="D139" s="142"/>
      <c r="E139" s="142"/>
      <c r="F139" s="142"/>
      <c r="G139" s="142"/>
      <c r="H139" s="142"/>
      <c r="I139" s="142"/>
    </row>
    <row r="140" spans="1:9" x14ac:dyDescent="0.2">
      <c r="A140" s="22">
        <v>2256</v>
      </c>
      <c r="B140" s="20" t="s">
        <v>295</v>
      </c>
      <c r="C140" s="142">
        <v>0</v>
      </c>
      <c r="D140" s="142"/>
      <c r="E140" s="142"/>
      <c r="F140" s="142"/>
      <c r="G140" s="142"/>
      <c r="H140" s="142"/>
      <c r="I140" s="142"/>
    </row>
    <row r="141" spans="1:9" x14ac:dyDescent="0.2">
      <c r="C141" s="142"/>
      <c r="D141" s="142"/>
      <c r="E141" s="142"/>
      <c r="F141" s="142"/>
      <c r="G141" s="142"/>
      <c r="H141" s="142"/>
      <c r="I141" s="142"/>
    </row>
    <row r="142" spans="1:9" x14ac:dyDescent="0.2">
      <c r="A142" s="19" t="s">
        <v>170</v>
      </c>
      <c r="B142" s="19"/>
      <c r="C142" s="143"/>
      <c r="D142" s="143"/>
      <c r="E142" s="143"/>
      <c r="F142" s="143"/>
      <c r="G142" s="143"/>
      <c r="H142" s="143"/>
      <c r="I142" s="142"/>
    </row>
    <row r="143" spans="1:9" x14ac:dyDescent="0.2">
      <c r="A143" s="23" t="s">
        <v>143</v>
      </c>
      <c r="B143" s="23" t="s">
        <v>140</v>
      </c>
      <c r="C143" s="145" t="s">
        <v>141</v>
      </c>
      <c r="D143" s="145" t="s">
        <v>144</v>
      </c>
      <c r="E143" s="145" t="s">
        <v>204</v>
      </c>
      <c r="F143" s="145"/>
      <c r="G143" s="145"/>
      <c r="H143" s="145"/>
      <c r="I143" s="142"/>
    </row>
    <row r="144" spans="1:9" x14ac:dyDescent="0.2">
      <c r="A144" s="22">
        <v>2159</v>
      </c>
      <c r="B144" s="20" t="s">
        <v>296</v>
      </c>
      <c r="C144" s="142">
        <v>0</v>
      </c>
      <c r="D144" s="142"/>
      <c r="E144" s="142"/>
      <c r="F144" s="142"/>
      <c r="G144" s="142"/>
      <c r="H144" s="142"/>
      <c r="I144" s="142"/>
    </row>
    <row r="145" spans="1:9" x14ac:dyDescent="0.2">
      <c r="A145" s="22">
        <v>2199</v>
      </c>
      <c r="B145" s="20" t="s">
        <v>297</v>
      </c>
      <c r="C145" s="142">
        <v>0</v>
      </c>
      <c r="D145" s="142"/>
      <c r="E145" s="142"/>
      <c r="F145" s="142"/>
      <c r="G145" s="142"/>
      <c r="H145" s="142"/>
      <c r="I145" s="142"/>
    </row>
    <row r="146" spans="1:9" x14ac:dyDescent="0.2">
      <c r="A146" s="22">
        <v>2240</v>
      </c>
      <c r="B146" s="20" t="s">
        <v>298</v>
      </c>
      <c r="C146" s="142">
        <f>SUM(C147:C149)</f>
        <v>0</v>
      </c>
      <c r="D146" s="142"/>
      <c r="E146" s="142"/>
      <c r="F146" s="142"/>
      <c r="G146" s="142"/>
      <c r="H146" s="142"/>
      <c r="I146" s="142"/>
    </row>
    <row r="147" spans="1:9" x14ac:dyDescent="0.2">
      <c r="A147" s="22">
        <v>2241</v>
      </c>
      <c r="B147" s="20" t="s">
        <v>299</v>
      </c>
      <c r="C147" s="142">
        <v>0</v>
      </c>
      <c r="D147" s="142"/>
      <c r="E147" s="142"/>
      <c r="F147" s="142"/>
      <c r="G147" s="142"/>
      <c r="H147" s="142"/>
      <c r="I147" s="142"/>
    </row>
    <row r="148" spans="1:9" x14ac:dyDescent="0.2">
      <c r="A148" s="22">
        <v>2242</v>
      </c>
      <c r="B148" s="20" t="s">
        <v>300</v>
      </c>
      <c r="C148" s="142">
        <v>0</v>
      </c>
      <c r="D148" s="142"/>
      <c r="E148" s="142"/>
      <c r="F148" s="142"/>
      <c r="G148" s="142"/>
      <c r="H148" s="142"/>
      <c r="I148" s="142"/>
    </row>
    <row r="149" spans="1:9" x14ac:dyDescent="0.2">
      <c r="A149" s="22">
        <v>2249</v>
      </c>
      <c r="B149" s="20" t="s">
        <v>301</v>
      </c>
      <c r="C149" s="142">
        <v>0</v>
      </c>
      <c r="D149" s="142"/>
      <c r="E149" s="142"/>
      <c r="F149" s="142"/>
      <c r="G149" s="142"/>
      <c r="H149" s="142"/>
      <c r="I149" s="142"/>
    </row>
    <row r="151" spans="1:9" x14ac:dyDescent="0.2">
      <c r="B151" s="20" t="s">
        <v>617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  <ignoredErrors>
    <ignoredError sqref="D12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8" t="s">
        <v>187</v>
      </c>
      <c r="B2" s="89" t="s">
        <v>50</v>
      </c>
    </row>
    <row r="3" spans="1:2" x14ac:dyDescent="0.2">
      <c r="A3" s="90"/>
      <c r="B3" s="91"/>
    </row>
    <row r="4" spans="1:2" ht="15" customHeight="1" x14ac:dyDescent="0.2">
      <c r="A4" s="92" t="s">
        <v>1</v>
      </c>
      <c r="B4" s="93" t="s">
        <v>78</v>
      </c>
    </row>
    <row r="5" spans="1:2" ht="15" customHeight="1" x14ac:dyDescent="0.2">
      <c r="A5" s="94"/>
      <c r="B5" s="93" t="s">
        <v>51</v>
      </c>
    </row>
    <row r="6" spans="1:2" ht="15" customHeight="1" x14ac:dyDescent="0.2">
      <c r="A6" s="94"/>
      <c r="B6" s="95" t="s">
        <v>146</v>
      </c>
    </row>
    <row r="7" spans="1:2" ht="15" customHeight="1" x14ac:dyDescent="0.2">
      <c r="A7" s="94"/>
      <c r="B7" s="93" t="s">
        <v>52</v>
      </c>
    </row>
    <row r="8" spans="1:2" x14ac:dyDescent="0.2">
      <c r="A8" s="94"/>
    </row>
    <row r="9" spans="1:2" ht="15" customHeight="1" x14ac:dyDescent="0.2">
      <c r="A9" s="92" t="s">
        <v>3</v>
      </c>
      <c r="B9" s="93" t="s">
        <v>584</v>
      </c>
    </row>
    <row r="10" spans="1:2" ht="15" customHeight="1" x14ac:dyDescent="0.2">
      <c r="A10" s="94"/>
      <c r="B10" s="93" t="s">
        <v>585</v>
      </c>
    </row>
    <row r="11" spans="1:2" ht="15" customHeight="1" x14ac:dyDescent="0.2">
      <c r="A11" s="94"/>
      <c r="B11" s="93" t="s">
        <v>124</v>
      </c>
    </row>
    <row r="12" spans="1:2" ht="15" customHeight="1" x14ac:dyDescent="0.2">
      <c r="A12" s="94"/>
      <c r="B12" s="93" t="s">
        <v>123</v>
      </c>
    </row>
    <row r="13" spans="1:2" ht="15" customHeight="1" x14ac:dyDescent="0.2">
      <c r="A13" s="94"/>
      <c r="B13" s="93" t="s">
        <v>125</v>
      </c>
    </row>
    <row r="14" spans="1:2" x14ac:dyDescent="0.2">
      <c r="A14" s="94"/>
    </row>
    <row r="15" spans="1:2" ht="15" customHeight="1" x14ac:dyDescent="0.2">
      <c r="A15" s="92" t="s">
        <v>5</v>
      </c>
      <c r="B15" s="96" t="s">
        <v>53</v>
      </c>
    </row>
    <row r="16" spans="1:2" ht="15" customHeight="1" x14ac:dyDescent="0.2">
      <c r="A16" s="94"/>
      <c r="B16" s="96" t="s">
        <v>54</v>
      </c>
    </row>
    <row r="17" spans="1:2" ht="15" customHeight="1" x14ac:dyDescent="0.2">
      <c r="A17" s="94"/>
      <c r="B17" s="96" t="s">
        <v>55</v>
      </c>
    </row>
    <row r="18" spans="1:2" ht="15" customHeight="1" x14ac:dyDescent="0.2">
      <c r="A18" s="94"/>
      <c r="B18" s="93" t="s">
        <v>56</v>
      </c>
    </row>
    <row r="19" spans="1:2" ht="15" customHeight="1" x14ac:dyDescent="0.2">
      <c r="A19" s="94"/>
      <c r="B19" s="97" t="s">
        <v>134</v>
      </c>
    </row>
    <row r="20" spans="1:2" x14ac:dyDescent="0.2">
      <c r="A20" s="94"/>
    </row>
    <row r="21" spans="1:2" ht="15" customHeight="1" x14ac:dyDescent="0.2">
      <c r="A21" s="92" t="s">
        <v>130</v>
      </c>
      <c r="B21" s="1" t="s">
        <v>185</v>
      </c>
    </row>
    <row r="22" spans="1:2" ht="15" customHeight="1" x14ac:dyDescent="0.2">
      <c r="A22" s="94"/>
      <c r="B22" s="98" t="s">
        <v>186</v>
      </c>
    </row>
    <row r="23" spans="1:2" x14ac:dyDescent="0.2">
      <c r="A23" s="94"/>
    </row>
    <row r="24" spans="1:2" ht="15" customHeight="1" x14ac:dyDescent="0.2">
      <c r="A24" s="92" t="s">
        <v>7</v>
      </c>
      <c r="B24" s="97" t="s">
        <v>57</v>
      </c>
    </row>
    <row r="25" spans="1:2" ht="15" customHeight="1" x14ac:dyDescent="0.2">
      <c r="A25" s="94"/>
      <c r="B25" s="97" t="s">
        <v>126</v>
      </c>
    </row>
    <row r="26" spans="1:2" ht="15" customHeight="1" x14ac:dyDescent="0.2">
      <c r="A26" s="94"/>
      <c r="B26" s="97" t="s">
        <v>127</v>
      </c>
    </row>
    <row r="27" spans="1:2" x14ac:dyDescent="0.2">
      <c r="A27" s="94"/>
    </row>
    <row r="28" spans="1:2" ht="15" customHeight="1" x14ac:dyDescent="0.2">
      <c r="A28" s="92" t="s">
        <v>8</v>
      </c>
      <c r="B28" s="97" t="s">
        <v>58</v>
      </c>
    </row>
    <row r="29" spans="1:2" ht="15" customHeight="1" x14ac:dyDescent="0.2">
      <c r="A29" s="94"/>
      <c r="B29" s="97" t="s">
        <v>133</v>
      </c>
    </row>
    <row r="30" spans="1:2" ht="15" customHeight="1" x14ac:dyDescent="0.2">
      <c r="A30" s="94"/>
      <c r="B30" s="97" t="s">
        <v>59</v>
      </c>
    </row>
    <row r="31" spans="1:2" ht="15" customHeight="1" x14ac:dyDescent="0.2">
      <c r="A31" s="94"/>
      <c r="B31" s="99" t="s">
        <v>60</v>
      </c>
    </row>
    <row r="32" spans="1:2" x14ac:dyDescent="0.2">
      <c r="A32" s="94"/>
    </row>
    <row r="33" spans="1:2" ht="15" customHeight="1" x14ac:dyDescent="0.2">
      <c r="A33" s="92" t="s">
        <v>9</v>
      </c>
      <c r="B33" s="97" t="s">
        <v>61</v>
      </c>
    </row>
    <row r="34" spans="1:2" ht="15" customHeight="1" x14ac:dyDescent="0.2">
      <c r="A34" s="94"/>
      <c r="B34" s="97" t="s">
        <v>62</v>
      </c>
    </row>
    <row r="35" spans="1:2" x14ac:dyDescent="0.2">
      <c r="A35" s="94"/>
    </row>
    <row r="36" spans="1:2" ht="15" customHeight="1" x14ac:dyDescent="0.2">
      <c r="A36" s="92" t="s">
        <v>11</v>
      </c>
      <c r="B36" s="93" t="s">
        <v>128</v>
      </c>
    </row>
    <row r="37" spans="1:2" ht="15" customHeight="1" x14ac:dyDescent="0.2">
      <c r="A37" s="94"/>
      <c r="B37" s="93" t="s">
        <v>135</v>
      </c>
    </row>
    <row r="38" spans="1:2" ht="15" customHeight="1" x14ac:dyDescent="0.2">
      <c r="A38" s="94"/>
      <c r="B38" s="100" t="s">
        <v>188</v>
      </c>
    </row>
    <row r="39" spans="1:2" ht="15" customHeight="1" x14ac:dyDescent="0.2">
      <c r="A39" s="94"/>
      <c r="B39" s="93" t="s">
        <v>189</v>
      </c>
    </row>
    <row r="40" spans="1:2" ht="15" customHeight="1" x14ac:dyDescent="0.2">
      <c r="A40" s="94"/>
      <c r="B40" s="93" t="s">
        <v>131</v>
      </c>
    </row>
    <row r="41" spans="1:2" ht="15" customHeight="1" x14ac:dyDescent="0.2">
      <c r="A41" s="94"/>
      <c r="B41" s="93" t="s">
        <v>132</v>
      </c>
    </row>
    <row r="42" spans="1:2" x14ac:dyDescent="0.2">
      <c r="A42" s="94"/>
    </row>
    <row r="43" spans="1:2" ht="15" customHeight="1" x14ac:dyDescent="0.2">
      <c r="A43" s="92" t="s">
        <v>13</v>
      </c>
      <c r="B43" s="93" t="s">
        <v>136</v>
      </c>
    </row>
    <row r="44" spans="1:2" ht="15" customHeight="1" x14ac:dyDescent="0.2">
      <c r="A44" s="94"/>
      <c r="B44" s="93" t="s">
        <v>139</v>
      </c>
    </row>
    <row r="45" spans="1:2" ht="15" customHeight="1" x14ac:dyDescent="0.2">
      <c r="A45" s="94"/>
      <c r="B45" s="100" t="s">
        <v>190</v>
      </c>
    </row>
    <row r="46" spans="1:2" ht="15" customHeight="1" x14ac:dyDescent="0.2">
      <c r="A46" s="94"/>
      <c r="B46" s="93" t="s">
        <v>191</v>
      </c>
    </row>
    <row r="47" spans="1:2" ht="15" customHeight="1" x14ac:dyDescent="0.2">
      <c r="A47" s="94"/>
      <c r="B47" s="93" t="s">
        <v>138</v>
      </c>
    </row>
    <row r="48" spans="1:2" ht="15" customHeight="1" x14ac:dyDescent="0.2">
      <c r="A48" s="94"/>
      <c r="B48" s="93" t="s">
        <v>137</v>
      </c>
    </row>
    <row r="49" spans="1:2" x14ac:dyDescent="0.2">
      <c r="A49" s="94"/>
    </row>
    <row r="50" spans="1:2" ht="25.5" customHeight="1" x14ac:dyDescent="0.2">
      <c r="A50" s="92" t="s">
        <v>15</v>
      </c>
      <c r="B50" s="95" t="s">
        <v>167</v>
      </c>
    </row>
    <row r="51" spans="1:2" x14ac:dyDescent="0.2">
      <c r="A51" s="94"/>
    </row>
    <row r="52" spans="1:2" ht="15" customHeight="1" x14ac:dyDescent="0.2">
      <c r="A52" s="92" t="s">
        <v>17</v>
      </c>
      <c r="B52" s="93" t="s">
        <v>63</v>
      </c>
    </row>
    <row r="53" spans="1:2" x14ac:dyDescent="0.2">
      <c r="A53" s="94"/>
    </row>
    <row r="54" spans="1:2" ht="15" customHeight="1" x14ac:dyDescent="0.2">
      <c r="A54" s="92" t="s">
        <v>18</v>
      </c>
      <c r="B54" s="96" t="s">
        <v>64</v>
      </c>
    </row>
    <row r="55" spans="1:2" ht="15" customHeight="1" x14ac:dyDescent="0.2">
      <c r="A55" s="94"/>
      <c r="B55" s="96" t="s">
        <v>65</v>
      </c>
    </row>
    <row r="56" spans="1:2" ht="15" customHeight="1" x14ac:dyDescent="0.2">
      <c r="A56" s="94"/>
      <c r="B56" s="96" t="s">
        <v>66</v>
      </c>
    </row>
    <row r="57" spans="1:2" ht="15" customHeight="1" x14ac:dyDescent="0.2">
      <c r="A57" s="94"/>
      <c r="B57" s="96" t="s">
        <v>67</v>
      </c>
    </row>
    <row r="58" spans="1:2" ht="15" customHeight="1" x14ac:dyDescent="0.2">
      <c r="A58" s="94"/>
      <c r="B58" s="96" t="s">
        <v>68</v>
      </c>
    </row>
    <row r="59" spans="1:2" x14ac:dyDescent="0.2">
      <c r="A59" s="94"/>
    </row>
    <row r="60" spans="1:2" ht="15" customHeight="1" x14ac:dyDescent="0.2">
      <c r="A60" s="92" t="s">
        <v>20</v>
      </c>
      <c r="B60" s="97" t="s">
        <v>69</v>
      </c>
    </row>
    <row r="61" spans="1:2" x14ac:dyDescent="0.2">
      <c r="A61" s="94"/>
      <c r="B61" s="97"/>
    </row>
    <row r="62" spans="1:2" ht="15" customHeight="1" x14ac:dyDescent="0.2">
      <c r="A62" s="92" t="s">
        <v>21</v>
      </c>
      <c r="B62" s="93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topLeftCell="A204" zoomScaleNormal="100" workbookViewId="0">
      <selection activeCell="A2" sqref="A2:C2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6" width="9.5703125" style="20" bestFit="1" customWidth="1"/>
    <col min="7" max="16384" width="9.140625" style="20"/>
  </cols>
  <sheetData>
    <row r="1" spans="1:5" s="25" customFormat="1" ht="18.95" customHeight="1" x14ac:dyDescent="0.25">
      <c r="A1" s="163" t="s">
        <v>656</v>
      </c>
      <c r="B1" s="163"/>
      <c r="C1" s="163"/>
      <c r="D1" s="14" t="s">
        <v>601</v>
      </c>
      <c r="E1" s="24">
        <v>2023</v>
      </c>
    </row>
    <row r="2" spans="1:5" s="16" customFormat="1" ht="18.95" customHeight="1" x14ac:dyDescent="0.25">
      <c r="A2" s="163" t="s">
        <v>606</v>
      </c>
      <c r="B2" s="163"/>
      <c r="C2" s="163"/>
      <c r="D2" s="14" t="s">
        <v>602</v>
      </c>
      <c r="E2" s="24" t="s">
        <v>604</v>
      </c>
    </row>
    <row r="3" spans="1:5" s="16" customFormat="1" ht="18.95" customHeight="1" x14ac:dyDescent="0.25">
      <c r="A3" s="163" t="s">
        <v>655</v>
      </c>
      <c r="B3" s="163"/>
      <c r="C3" s="163"/>
      <c r="D3" s="14" t="s">
        <v>603</v>
      </c>
      <c r="E3" s="24">
        <v>2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43" t="s">
        <v>564</v>
      </c>
      <c r="B6" s="43"/>
      <c r="C6" s="43"/>
      <c r="D6" s="43"/>
      <c r="E6" s="43"/>
    </row>
    <row r="7" spans="1:5" x14ac:dyDescent="0.2">
      <c r="A7" s="44" t="s">
        <v>143</v>
      </c>
      <c r="B7" s="44" t="s">
        <v>140</v>
      </c>
      <c r="C7" s="44" t="s">
        <v>141</v>
      </c>
      <c r="D7" s="44" t="s">
        <v>302</v>
      </c>
      <c r="E7" s="44"/>
    </row>
    <row r="8" spans="1:5" x14ac:dyDescent="0.2">
      <c r="A8" s="46">
        <v>4100</v>
      </c>
      <c r="B8" s="47" t="s">
        <v>303</v>
      </c>
      <c r="C8" s="146">
        <f>SUM(C9+C19+C25+C28+C34+C37+C46)</f>
        <v>0</v>
      </c>
      <c r="D8" s="147"/>
      <c r="E8" s="148"/>
    </row>
    <row r="9" spans="1:5" x14ac:dyDescent="0.2">
      <c r="A9" s="46">
        <v>4110</v>
      </c>
      <c r="B9" s="47" t="s">
        <v>304</v>
      </c>
      <c r="C9" s="146">
        <f>SUM(C10:C18)</f>
        <v>0</v>
      </c>
      <c r="D9" s="147"/>
      <c r="E9" s="148"/>
    </row>
    <row r="10" spans="1:5" x14ac:dyDescent="0.2">
      <c r="A10" s="46">
        <v>4111</v>
      </c>
      <c r="B10" s="47" t="s">
        <v>305</v>
      </c>
      <c r="C10" s="146">
        <v>0</v>
      </c>
      <c r="D10" s="147"/>
      <c r="E10" s="148"/>
    </row>
    <row r="11" spans="1:5" x14ac:dyDescent="0.2">
      <c r="A11" s="46">
        <v>4112</v>
      </c>
      <c r="B11" s="47" t="s">
        <v>306</v>
      </c>
      <c r="C11" s="146">
        <v>0</v>
      </c>
      <c r="D11" s="147"/>
      <c r="E11" s="148"/>
    </row>
    <row r="12" spans="1:5" x14ac:dyDescent="0.2">
      <c r="A12" s="46">
        <v>4113</v>
      </c>
      <c r="B12" s="47" t="s">
        <v>307</v>
      </c>
      <c r="C12" s="146">
        <v>0</v>
      </c>
      <c r="D12" s="147"/>
      <c r="E12" s="148"/>
    </row>
    <row r="13" spans="1:5" x14ac:dyDescent="0.2">
      <c r="A13" s="46">
        <v>4114</v>
      </c>
      <c r="B13" s="47" t="s">
        <v>308</v>
      </c>
      <c r="C13" s="146">
        <v>0</v>
      </c>
      <c r="D13" s="147"/>
      <c r="E13" s="148"/>
    </row>
    <row r="14" spans="1:5" x14ac:dyDescent="0.2">
      <c r="A14" s="46">
        <v>4115</v>
      </c>
      <c r="B14" s="47" t="s">
        <v>309</v>
      </c>
      <c r="C14" s="146">
        <v>0</v>
      </c>
      <c r="D14" s="147"/>
      <c r="E14" s="148"/>
    </row>
    <row r="15" spans="1:5" x14ac:dyDescent="0.2">
      <c r="A15" s="46">
        <v>4116</v>
      </c>
      <c r="B15" s="47" t="s">
        <v>310</v>
      </c>
      <c r="C15" s="146">
        <v>0</v>
      </c>
      <c r="D15" s="147"/>
      <c r="E15" s="148"/>
    </row>
    <row r="16" spans="1:5" x14ac:dyDescent="0.2">
      <c r="A16" s="46">
        <v>4117</v>
      </c>
      <c r="B16" s="47" t="s">
        <v>311</v>
      </c>
      <c r="C16" s="146">
        <v>0</v>
      </c>
      <c r="D16" s="147"/>
      <c r="E16" s="148"/>
    </row>
    <row r="17" spans="1:5" ht="22.5" x14ac:dyDescent="0.2">
      <c r="A17" s="46">
        <v>4118</v>
      </c>
      <c r="B17" s="48" t="s">
        <v>489</v>
      </c>
      <c r="C17" s="146">
        <v>0</v>
      </c>
      <c r="D17" s="147"/>
      <c r="E17" s="148"/>
    </row>
    <row r="18" spans="1:5" x14ac:dyDescent="0.2">
      <c r="A18" s="46">
        <v>4119</v>
      </c>
      <c r="B18" s="47" t="s">
        <v>312</v>
      </c>
      <c r="C18" s="146">
        <v>0</v>
      </c>
      <c r="D18" s="147"/>
      <c r="E18" s="148"/>
    </row>
    <row r="19" spans="1:5" x14ac:dyDescent="0.2">
      <c r="A19" s="46">
        <v>4120</v>
      </c>
      <c r="B19" s="47" t="s">
        <v>313</v>
      </c>
      <c r="C19" s="146">
        <f>SUM(C20:C24)</f>
        <v>0</v>
      </c>
      <c r="D19" s="147"/>
      <c r="E19" s="148"/>
    </row>
    <row r="20" spans="1:5" x14ac:dyDescent="0.2">
      <c r="A20" s="46">
        <v>4121</v>
      </c>
      <c r="B20" s="47" t="s">
        <v>314</v>
      </c>
      <c r="C20" s="146">
        <v>0</v>
      </c>
      <c r="D20" s="147"/>
      <c r="E20" s="148"/>
    </row>
    <row r="21" spans="1:5" x14ac:dyDescent="0.2">
      <c r="A21" s="46">
        <v>4122</v>
      </c>
      <c r="B21" s="47" t="s">
        <v>490</v>
      </c>
      <c r="C21" s="146">
        <v>0</v>
      </c>
      <c r="D21" s="147"/>
      <c r="E21" s="148"/>
    </row>
    <row r="22" spans="1:5" x14ac:dyDescent="0.2">
      <c r="A22" s="46">
        <v>4123</v>
      </c>
      <c r="B22" s="47" t="s">
        <v>315</v>
      </c>
      <c r="C22" s="146">
        <v>0</v>
      </c>
      <c r="D22" s="147"/>
      <c r="E22" s="148"/>
    </row>
    <row r="23" spans="1:5" x14ac:dyDescent="0.2">
      <c r="A23" s="46">
        <v>4124</v>
      </c>
      <c r="B23" s="47" t="s">
        <v>316</v>
      </c>
      <c r="C23" s="146">
        <v>0</v>
      </c>
      <c r="D23" s="147"/>
      <c r="E23" s="148"/>
    </row>
    <row r="24" spans="1:5" x14ac:dyDescent="0.2">
      <c r="A24" s="46">
        <v>4129</v>
      </c>
      <c r="B24" s="47" t="s">
        <v>317</v>
      </c>
      <c r="C24" s="146">
        <v>0</v>
      </c>
      <c r="D24" s="147"/>
      <c r="E24" s="148"/>
    </row>
    <row r="25" spans="1:5" x14ac:dyDescent="0.2">
      <c r="A25" s="46">
        <v>4130</v>
      </c>
      <c r="B25" s="47" t="s">
        <v>318</v>
      </c>
      <c r="C25" s="146">
        <f>SUM(C26:C27)</f>
        <v>0</v>
      </c>
      <c r="D25" s="147"/>
      <c r="E25" s="148"/>
    </row>
    <row r="26" spans="1:5" x14ac:dyDescent="0.2">
      <c r="A26" s="46">
        <v>4131</v>
      </c>
      <c r="B26" s="47" t="s">
        <v>319</v>
      </c>
      <c r="C26" s="146">
        <v>0</v>
      </c>
      <c r="D26" s="147"/>
      <c r="E26" s="148"/>
    </row>
    <row r="27" spans="1:5" ht="22.5" x14ac:dyDescent="0.2">
      <c r="A27" s="46">
        <v>4132</v>
      </c>
      <c r="B27" s="48" t="s">
        <v>491</v>
      </c>
      <c r="C27" s="146">
        <v>0</v>
      </c>
      <c r="D27" s="147"/>
      <c r="E27" s="148"/>
    </row>
    <row r="28" spans="1:5" x14ac:dyDescent="0.2">
      <c r="A28" s="46">
        <v>4140</v>
      </c>
      <c r="B28" s="47" t="s">
        <v>320</v>
      </c>
      <c r="C28" s="146">
        <f>SUM(C29:C33)</f>
        <v>0</v>
      </c>
      <c r="D28" s="147"/>
      <c r="E28" s="148"/>
    </row>
    <row r="29" spans="1:5" x14ac:dyDescent="0.2">
      <c r="A29" s="46">
        <v>4141</v>
      </c>
      <c r="B29" s="47" t="s">
        <v>321</v>
      </c>
      <c r="C29" s="146">
        <v>0</v>
      </c>
      <c r="D29" s="147"/>
      <c r="E29" s="148"/>
    </row>
    <row r="30" spans="1:5" x14ac:dyDescent="0.2">
      <c r="A30" s="46">
        <v>4143</v>
      </c>
      <c r="B30" s="47" t="s">
        <v>322</v>
      </c>
      <c r="C30" s="146">
        <v>0</v>
      </c>
      <c r="D30" s="147"/>
      <c r="E30" s="148"/>
    </row>
    <row r="31" spans="1:5" x14ac:dyDescent="0.2">
      <c r="A31" s="46">
        <v>4144</v>
      </c>
      <c r="B31" s="47" t="s">
        <v>323</v>
      </c>
      <c r="C31" s="146">
        <v>0</v>
      </c>
      <c r="D31" s="147"/>
      <c r="E31" s="148"/>
    </row>
    <row r="32" spans="1:5" ht="22.5" x14ac:dyDescent="0.2">
      <c r="A32" s="46">
        <v>4145</v>
      </c>
      <c r="B32" s="48" t="s">
        <v>492</v>
      </c>
      <c r="C32" s="146">
        <v>0</v>
      </c>
      <c r="D32" s="147"/>
      <c r="E32" s="148"/>
    </row>
    <row r="33" spans="1:5" x14ac:dyDescent="0.2">
      <c r="A33" s="46">
        <v>4149</v>
      </c>
      <c r="B33" s="47" t="s">
        <v>324</v>
      </c>
      <c r="C33" s="146">
        <v>0</v>
      </c>
      <c r="D33" s="147"/>
      <c r="E33" s="148"/>
    </row>
    <row r="34" spans="1:5" x14ac:dyDescent="0.2">
      <c r="A34" s="46">
        <v>4150</v>
      </c>
      <c r="B34" s="47" t="s">
        <v>493</v>
      </c>
      <c r="C34" s="146">
        <f>SUM(C35:C36)</f>
        <v>0</v>
      </c>
      <c r="D34" s="147"/>
      <c r="E34" s="148"/>
    </row>
    <row r="35" spans="1:5" x14ac:dyDescent="0.2">
      <c r="A35" s="46">
        <v>4151</v>
      </c>
      <c r="B35" s="47" t="s">
        <v>493</v>
      </c>
      <c r="C35" s="146">
        <v>0</v>
      </c>
      <c r="D35" s="147"/>
      <c r="E35" s="148"/>
    </row>
    <row r="36" spans="1:5" ht="22.5" x14ac:dyDescent="0.2">
      <c r="A36" s="46">
        <v>4154</v>
      </c>
      <c r="B36" s="48" t="s">
        <v>494</v>
      </c>
      <c r="C36" s="146">
        <v>0</v>
      </c>
      <c r="D36" s="147"/>
      <c r="E36" s="148"/>
    </row>
    <row r="37" spans="1:5" x14ac:dyDescent="0.2">
      <c r="A37" s="46">
        <v>4160</v>
      </c>
      <c r="B37" s="47" t="s">
        <v>495</v>
      </c>
      <c r="C37" s="146">
        <f>SUM(C38:C45)</f>
        <v>0</v>
      </c>
      <c r="D37" s="147"/>
      <c r="E37" s="148"/>
    </row>
    <row r="38" spans="1:5" x14ac:dyDescent="0.2">
      <c r="A38" s="46">
        <v>4161</v>
      </c>
      <c r="B38" s="47" t="s">
        <v>325</v>
      </c>
      <c r="C38" s="146">
        <v>0</v>
      </c>
      <c r="D38" s="147"/>
      <c r="E38" s="148"/>
    </row>
    <row r="39" spans="1:5" x14ac:dyDescent="0.2">
      <c r="A39" s="46">
        <v>4162</v>
      </c>
      <c r="B39" s="47" t="s">
        <v>326</v>
      </c>
      <c r="C39" s="146">
        <v>0</v>
      </c>
      <c r="D39" s="147"/>
      <c r="E39" s="148"/>
    </row>
    <row r="40" spans="1:5" x14ac:dyDescent="0.2">
      <c r="A40" s="46">
        <v>4163</v>
      </c>
      <c r="B40" s="47" t="s">
        <v>327</v>
      </c>
      <c r="C40" s="146">
        <v>0</v>
      </c>
      <c r="D40" s="147"/>
      <c r="E40" s="148"/>
    </row>
    <row r="41" spans="1:5" x14ac:dyDescent="0.2">
      <c r="A41" s="46">
        <v>4164</v>
      </c>
      <c r="B41" s="47" t="s">
        <v>328</v>
      </c>
      <c r="C41" s="146">
        <v>0</v>
      </c>
      <c r="D41" s="147"/>
      <c r="E41" s="148"/>
    </row>
    <row r="42" spans="1:5" x14ac:dyDescent="0.2">
      <c r="A42" s="46">
        <v>4165</v>
      </c>
      <c r="B42" s="47" t="s">
        <v>329</v>
      </c>
      <c r="C42" s="146">
        <v>0</v>
      </c>
      <c r="D42" s="147"/>
      <c r="E42" s="148"/>
    </row>
    <row r="43" spans="1:5" ht="22.5" x14ac:dyDescent="0.2">
      <c r="A43" s="46">
        <v>4166</v>
      </c>
      <c r="B43" s="48" t="s">
        <v>496</v>
      </c>
      <c r="C43" s="146">
        <v>0</v>
      </c>
      <c r="D43" s="147"/>
      <c r="E43" s="148"/>
    </row>
    <row r="44" spans="1:5" x14ac:dyDescent="0.2">
      <c r="A44" s="46">
        <v>4168</v>
      </c>
      <c r="B44" s="47" t="s">
        <v>330</v>
      </c>
      <c r="C44" s="146">
        <v>0</v>
      </c>
      <c r="D44" s="147"/>
      <c r="E44" s="148"/>
    </row>
    <row r="45" spans="1:5" x14ac:dyDescent="0.2">
      <c r="A45" s="46">
        <v>4169</v>
      </c>
      <c r="B45" s="47" t="s">
        <v>331</v>
      </c>
      <c r="C45" s="146">
        <v>0</v>
      </c>
      <c r="D45" s="147"/>
      <c r="E45" s="148"/>
    </row>
    <row r="46" spans="1:5" x14ac:dyDescent="0.2">
      <c r="A46" s="46">
        <v>4170</v>
      </c>
      <c r="B46" s="47" t="s">
        <v>597</v>
      </c>
      <c r="C46" s="146">
        <f>SUM(C47:C54)</f>
        <v>0</v>
      </c>
      <c r="D46" s="147"/>
      <c r="E46" s="148"/>
    </row>
    <row r="47" spans="1:5" x14ac:dyDescent="0.2">
      <c r="A47" s="46">
        <v>4171</v>
      </c>
      <c r="B47" s="47" t="s">
        <v>497</v>
      </c>
      <c r="C47" s="146">
        <v>0</v>
      </c>
      <c r="D47" s="147"/>
      <c r="E47" s="148"/>
    </row>
    <row r="48" spans="1:5" x14ac:dyDescent="0.2">
      <c r="A48" s="46">
        <v>4172</v>
      </c>
      <c r="B48" s="47" t="s">
        <v>498</v>
      </c>
      <c r="C48" s="146">
        <v>0</v>
      </c>
      <c r="D48" s="147"/>
      <c r="E48" s="148"/>
    </row>
    <row r="49" spans="1:5" ht="22.5" x14ac:dyDescent="0.2">
      <c r="A49" s="46">
        <v>4173</v>
      </c>
      <c r="B49" s="48" t="s">
        <v>499</v>
      </c>
      <c r="C49" s="146">
        <v>0</v>
      </c>
      <c r="D49" s="147"/>
      <c r="E49" s="148"/>
    </row>
    <row r="50" spans="1:5" ht="22.5" x14ac:dyDescent="0.2">
      <c r="A50" s="46">
        <v>4174</v>
      </c>
      <c r="B50" s="48" t="s">
        <v>500</v>
      </c>
      <c r="C50" s="146">
        <v>0</v>
      </c>
      <c r="D50" s="147"/>
      <c r="E50" s="148"/>
    </row>
    <row r="51" spans="1:5" ht="22.5" x14ac:dyDescent="0.2">
      <c r="A51" s="46">
        <v>4175</v>
      </c>
      <c r="B51" s="48" t="s">
        <v>501</v>
      </c>
      <c r="C51" s="146">
        <v>0</v>
      </c>
      <c r="D51" s="147"/>
      <c r="E51" s="148"/>
    </row>
    <row r="52" spans="1:5" ht="22.5" x14ac:dyDescent="0.2">
      <c r="A52" s="46">
        <v>4176</v>
      </c>
      <c r="B52" s="48" t="s">
        <v>502</v>
      </c>
      <c r="C52" s="146">
        <v>0</v>
      </c>
      <c r="D52" s="147"/>
      <c r="E52" s="148"/>
    </row>
    <row r="53" spans="1:5" ht="22.5" x14ac:dyDescent="0.2">
      <c r="A53" s="46">
        <v>4177</v>
      </c>
      <c r="B53" s="48" t="s">
        <v>503</v>
      </c>
      <c r="C53" s="146">
        <v>0</v>
      </c>
      <c r="D53" s="147"/>
      <c r="E53" s="148"/>
    </row>
    <row r="54" spans="1:5" ht="22.5" x14ac:dyDescent="0.2">
      <c r="A54" s="46">
        <v>4178</v>
      </c>
      <c r="B54" s="48" t="s">
        <v>504</v>
      </c>
      <c r="C54" s="146">
        <v>0</v>
      </c>
      <c r="D54" s="147"/>
      <c r="E54" s="148"/>
    </row>
    <row r="55" spans="1:5" x14ac:dyDescent="0.2">
      <c r="A55" s="46"/>
      <c r="B55" s="48"/>
      <c r="C55" s="50"/>
      <c r="D55" s="85"/>
      <c r="E55" s="45"/>
    </row>
    <row r="56" spans="1:5" x14ac:dyDescent="0.2">
      <c r="A56" s="43" t="s">
        <v>563</v>
      </c>
      <c r="B56" s="43"/>
      <c r="C56" s="43"/>
      <c r="D56" s="43"/>
      <c r="E56" s="43"/>
    </row>
    <row r="57" spans="1:5" x14ac:dyDescent="0.2">
      <c r="A57" s="44" t="s">
        <v>143</v>
      </c>
      <c r="B57" s="44" t="s">
        <v>140</v>
      </c>
      <c r="C57" s="44" t="s">
        <v>141</v>
      </c>
      <c r="D57" s="44" t="s">
        <v>302</v>
      </c>
      <c r="E57" s="44"/>
    </row>
    <row r="58" spans="1:5" ht="33.75" x14ac:dyDescent="0.2">
      <c r="A58" s="46">
        <v>4200</v>
      </c>
      <c r="B58" s="48" t="s">
        <v>505</v>
      </c>
      <c r="C58" s="146">
        <f>+C59+C65</f>
        <v>0</v>
      </c>
      <c r="D58" s="147"/>
      <c r="E58" s="148"/>
    </row>
    <row r="59" spans="1:5" ht="22.5" x14ac:dyDescent="0.2">
      <c r="A59" s="46">
        <v>4210</v>
      </c>
      <c r="B59" s="48" t="s">
        <v>506</v>
      </c>
      <c r="C59" s="146">
        <f>SUM(C60:C64)</f>
        <v>0</v>
      </c>
      <c r="D59" s="147"/>
      <c r="E59" s="148"/>
    </row>
    <row r="60" spans="1:5" x14ac:dyDescent="0.2">
      <c r="A60" s="46">
        <v>4211</v>
      </c>
      <c r="B60" s="47" t="s">
        <v>332</v>
      </c>
      <c r="C60" s="146">
        <v>0</v>
      </c>
      <c r="D60" s="147"/>
      <c r="E60" s="148"/>
    </row>
    <row r="61" spans="1:5" x14ac:dyDescent="0.2">
      <c r="A61" s="46">
        <v>4212</v>
      </c>
      <c r="B61" s="47" t="s">
        <v>333</v>
      </c>
      <c r="C61" s="146">
        <v>0</v>
      </c>
      <c r="D61" s="147"/>
      <c r="E61" s="148"/>
    </row>
    <row r="62" spans="1:5" x14ac:dyDescent="0.2">
      <c r="A62" s="46">
        <v>4213</v>
      </c>
      <c r="B62" s="47" t="s">
        <v>334</v>
      </c>
      <c r="C62" s="146">
        <v>0</v>
      </c>
      <c r="D62" s="147"/>
      <c r="E62" s="148"/>
    </row>
    <row r="63" spans="1:5" x14ac:dyDescent="0.2">
      <c r="A63" s="46">
        <v>4214</v>
      </c>
      <c r="B63" s="47" t="s">
        <v>507</v>
      </c>
      <c r="C63" s="146">
        <v>0</v>
      </c>
      <c r="D63" s="147"/>
      <c r="E63" s="148"/>
    </row>
    <row r="64" spans="1:5" x14ac:dyDescent="0.2">
      <c r="A64" s="46">
        <v>4215</v>
      </c>
      <c r="B64" s="47" t="s">
        <v>508</v>
      </c>
      <c r="C64" s="146">
        <v>0</v>
      </c>
      <c r="D64" s="147"/>
      <c r="E64" s="148"/>
    </row>
    <row r="65" spans="1:5" x14ac:dyDescent="0.2">
      <c r="A65" s="46">
        <v>4220</v>
      </c>
      <c r="B65" s="47" t="s">
        <v>335</v>
      </c>
      <c r="C65" s="146">
        <f>SUM(C66:C69)</f>
        <v>0</v>
      </c>
      <c r="D65" s="147"/>
      <c r="E65" s="148"/>
    </row>
    <row r="66" spans="1:5" x14ac:dyDescent="0.2">
      <c r="A66" s="46">
        <v>4221</v>
      </c>
      <c r="B66" s="47" t="s">
        <v>336</v>
      </c>
      <c r="C66" s="146">
        <v>0</v>
      </c>
      <c r="D66" s="147"/>
      <c r="E66" s="148"/>
    </row>
    <row r="67" spans="1:5" x14ac:dyDescent="0.2">
      <c r="A67" s="46">
        <v>4223</v>
      </c>
      <c r="B67" s="47" t="s">
        <v>337</v>
      </c>
      <c r="C67" s="146">
        <v>0</v>
      </c>
      <c r="D67" s="147"/>
      <c r="E67" s="148"/>
    </row>
    <row r="68" spans="1:5" x14ac:dyDescent="0.2">
      <c r="A68" s="46">
        <v>4225</v>
      </c>
      <c r="B68" s="47" t="s">
        <v>339</v>
      </c>
      <c r="C68" s="146">
        <v>0</v>
      </c>
      <c r="D68" s="147"/>
      <c r="E68" s="148"/>
    </row>
    <row r="69" spans="1:5" x14ac:dyDescent="0.2">
      <c r="A69" s="46">
        <v>4227</v>
      </c>
      <c r="B69" s="47" t="s">
        <v>509</v>
      </c>
      <c r="C69" s="146">
        <v>0</v>
      </c>
      <c r="D69" s="147"/>
      <c r="E69" s="148"/>
    </row>
    <row r="70" spans="1:5" x14ac:dyDescent="0.2">
      <c r="A70" s="45"/>
      <c r="B70" s="45"/>
      <c r="C70" s="45"/>
      <c r="D70" s="45"/>
      <c r="E70" s="45"/>
    </row>
    <row r="71" spans="1:5" x14ac:dyDescent="0.2">
      <c r="A71" s="43" t="s">
        <v>571</v>
      </c>
      <c r="B71" s="43"/>
      <c r="C71" s="43"/>
      <c r="D71" s="43"/>
      <c r="E71" s="43"/>
    </row>
    <row r="72" spans="1:5" x14ac:dyDescent="0.2">
      <c r="A72" s="44" t="s">
        <v>143</v>
      </c>
      <c r="B72" s="44" t="s">
        <v>140</v>
      </c>
      <c r="C72" s="44" t="s">
        <v>141</v>
      </c>
      <c r="D72" s="44" t="s">
        <v>144</v>
      </c>
      <c r="E72" s="44" t="s">
        <v>204</v>
      </c>
    </row>
    <row r="73" spans="1:5" x14ac:dyDescent="0.2">
      <c r="A73" s="49">
        <v>4300</v>
      </c>
      <c r="B73" s="47" t="s">
        <v>340</v>
      </c>
      <c r="C73" s="146">
        <f>C74+C77+C83+C85+C87</f>
        <v>0</v>
      </c>
      <c r="D73" s="47"/>
      <c r="E73" s="47"/>
    </row>
    <row r="74" spans="1:5" x14ac:dyDescent="0.2">
      <c r="A74" s="49">
        <v>4310</v>
      </c>
      <c r="B74" s="47" t="s">
        <v>341</v>
      </c>
      <c r="C74" s="146">
        <f>SUM(C75:C76)</f>
        <v>0</v>
      </c>
      <c r="D74" s="47"/>
      <c r="E74" s="47"/>
    </row>
    <row r="75" spans="1:5" x14ac:dyDescent="0.2">
      <c r="A75" s="49">
        <v>4311</v>
      </c>
      <c r="B75" s="47" t="s">
        <v>510</v>
      </c>
      <c r="C75" s="146">
        <v>0</v>
      </c>
      <c r="D75" s="47"/>
      <c r="E75" s="47"/>
    </row>
    <row r="76" spans="1:5" x14ac:dyDescent="0.2">
      <c r="A76" s="49">
        <v>4319</v>
      </c>
      <c r="B76" s="47" t="s">
        <v>342</v>
      </c>
      <c r="C76" s="146">
        <v>0</v>
      </c>
      <c r="D76" s="47"/>
      <c r="E76" s="47"/>
    </row>
    <row r="77" spans="1:5" x14ac:dyDescent="0.2">
      <c r="A77" s="49">
        <v>4320</v>
      </c>
      <c r="B77" s="47" t="s">
        <v>343</v>
      </c>
      <c r="C77" s="146">
        <f>SUM(C78:C82)</f>
        <v>0</v>
      </c>
      <c r="D77" s="47"/>
      <c r="E77" s="47"/>
    </row>
    <row r="78" spans="1:5" x14ac:dyDescent="0.2">
      <c r="A78" s="49">
        <v>4321</v>
      </c>
      <c r="B78" s="47" t="s">
        <v>344</v>
      </c>
      <c r="C78" s="146">
        <v>0</v>
      </c>
      <c r="D78" s="47"/>
      <c r="E78" s="47"/>
    </row>
    <row r="79" spans="1:5" x14ac:dyDescent="0.2">
      <c r="A79" s="49">
        <v>4322</v>
      </c>
      <c r="B79" s="47" t="s">
        <v>345</v>
      </c>
      <c r="C79" s="146">
        <v>0</v>
      </c>
      <c r="D79" s="47"/>
      <c r="E79" s="47"/>
    </row>
    <row r="80" spans="1:5" x14ac:dyDescent="0.2">
      <c r="A80" s="49">
        <v>4323</v>
      </c>
      <c r="B80" s="47" t="s">
        <v>346</v>
      </c>
      <c r="C80" s="146">
        <v>0</v>
      </c>
      <c r="D80" s="47"/>
      <c r="E80" s="47"/>
    </row>
    <row r="81" spans="1:5" x14ac:dyDescent="0.2">
      <c r="A81" s="49">
        <v>4324</v>
      </c>
      <c r="B81" s="47" t="s">
        <v>347</v>
      </c>
      <c r="C81" s="146">
        <v>0</v>
      </c>
      <c r="D81" s="47"/>
      <c r="E81" s="47"/>
    </row>
    <row r="82" spans="1:5" x14ac:dyDescent="0.2">
      <c r="A82" s="49">
        <v>4325</v>
      </c>
      <c r="B82" s="47" t="s">
        <v>348</v>
      </c>
      <c r="C82" s="146">
        <v>0</v>
      </c>
      <c r="D82" s="47"/>
      <c r="E82" s="47"/>
    </row>
    <row r="83" spans="1:5" x14ac:dyDescent="0.2">
      <c r="A83" s="49">
        <v>4330</v>
      </c>
      <c r="B83" s="47" t="s">
        <v>349</v>
      </c>
      <c r="C83" s="146">
        <f>SUM(C84)</f>
        <v>0</v>
      </c>
      <c r="D83" s="47"/>
      <c r="E83" s="47"/>
    </row>
    <row r="84" spans="1:5" x14ac:dyDescent="0.2">
      <c r="A84" s="49">
        <v>4331</v>
      </c>
      <c r="B84" s="47" t="s">
        <v>349</v>
      </c>
      <c r="C84" s="146">
        <v>0</v>
      </c>
      <c r="D84" s="47"/>
      <c r="E84" s="47"/>
    </row>
    <row r="85" spans="1:5" x14ac:dyDescent="0.2">
      <c r="A85" s="49">
        <v>4340</v>
      </c>
      <c r="B85" s="47" t="s">
        <v>350</v>
      </c>
      <c r="C85" s="146">
        <f>SUM(C86)</f>
        <v>0</v>
      </c>
      <c r="D85" s="47"/>
      <c r="E85" s="47"/>
    </row>
    <row r="86" spans="1:5" x14ac:dyDescent="0.2">
      <c r="A86" s="49">
        <v>4341</v>
      </c>
      <c r="B86" s="47" t="s">
        <v>350</v>
      </c>
      <c r="C86" s="146">
        <v>0</v>
      </c>
      <c r="D86" s="47"/>
      <c r="E86" s="47"/>
    </row>
    <row r="87" spans="1:5" x14ac:dyDescent="0.2">
      <c r="A87" s="49">
        <v>4390</v>
      </c>
      <c r="B87" s="47" t="s">
        <v>351</v>
      </c>
      <c r="C87" s="146">
        <f>SUM(C88:C94)</f>
        <v>0</v>
      </c>
      <c r="D87" s="47"/>
      <c r="E87" s="47"/>
    </row>
    <row r="88" spans="1:5" x14ac:dyDescent="0.2">
      <c r="A88" s="49">
        <v>4392</v>
      </c>
      <c r="B88" s="47" t="s">
        <v>352</v>
      </c>
      <c r="C88" s="146">
        <v>0</v>
      </c>
      <c r="D88" s="47"/>
      <c r="E88" s="47"/>
    </row>
    <row r="89" spans="1:5" x14ac:dyDescent="0.2">
      <c r="A89" s="49">
        <v>4393</v>
      </c>
      <c r="B89" s="47" t="s">
        <v>511</v>
      </c>
      <c r="C89" s="146">
        <v>0</v>
      </c>
      <c r="D89" s="47"/>
      <c r="E89" s="47"/>
    </row>
    <row r="90" spans="1:5" x14ac:dyDescent="0.2">
      <c r="A90" s="49">
        <v>4394</v>
      </c>
      <c r="B90" s="47" t="s">
        <v>353</v>
      </c>
      <c r="C90" s="146">
        <v>0</v>
      </c>
      <c r="D90" s="47"/>
      <c r="E90" s="47"/>
    </row>
    <row r="91" spans="1:5" x14ac:dyDescent="0.2">
      <c r="A91" s="49">
        <v>4395</v>
      </c>
      <c r="B91" s="47" t="s">
        <v>354</v>
      </c>
      <c r="C91" s="146">
        <v>0</v>
      </c>
      <c r="D91" s="47"/>
      <c r="E91" s="47"/>
    </row>
    <row r="92" spans="1:5" x14ac:dyDescent="0.2">
      <c r="A92" s="49">
        <v>4396</v>
      </c>
      <c r="B92" s="47" t="s">
        <v>355</v>
      </c>
      <c r="C92" s="146">
        <v>0</v>
      </c>
      <c r="D92" s="47"/>
      <c r="E92" s="47"/>
    </row>
    <row r="93" spans="1:5" x14ac:dyDescent="0.2">
      <c r="A93" s="49">
        <v>4397</v>
      </c>
      <c r="B93" s="47" t="s">
        <v>512</v>
      </c>
      <c r="C93" s="146">
        <v>0</v>
      </c>
      <c r="D93" s="47"/>
      <c r="E93" s="47"/>
    </row>
    <row r="94" spans="1:5" x14ac:dyDescent="0.2">
      <c r="A94" s="49">
        <v>4399</v>
      </c>
      <c r="B94" s="47" t="s">
        <v>351</v>
      </c>
      <c r="C94" s="146">
        <v>0</v>
      </c>
      <c r="D94" s="47"/>
      <c r="E94" s="47"/>
    </row>
    <row r="95" spans="1:5" x14ac:dyDescent="0.2">
      <c r="A95" s="45"/>
      <c r="B95" s="45"/>
      <c r="C95" s="45"/>
      <c r="D95" s="45"/>
      <c r="E95" s="45"/>
    </row>
    <row r="96" spans="1:5" x14ac:dyDescent="0.2">
      <c r="A96" s="43" t="s">
        <v>565</v>
      </c>
      <c r="B96" s="43"/>
      <c r="C96" s="43"/>
      <c r="D96" s="43"/>
      <c r="E96" s="43"/>
    </row>
    <row r="97" spans="1:5" x14ac:dyDescent="0.2">
      <c r="A97" s="44" t="s">
        <v>143</v>
      </c>
      <c r="B97" s="44" t="s">
        <v>140</v>
      </c>
      <c r="C97" s="44" t="s">
        <v>141</v>
      </c>
      <c r="D97" s="44" t="s">
        <v>356</v>
      </c>
      <c r="E97" s="44" t="s">
        <v>204</v>
      </c>
    </row>
    <row r="98" spans="1:5" x14ac:dyDescent="0.2">
      <c r="A98" s="49">
        <v>5000</v>
      </c>
      <c r="B98" s="47" t="s">
        <v>357</v>
      </c>
      <c r="C98" s="146">
        <f>C99+C127+C160+C170+C185+C214</f>
        <v>-0.41</v>
      </c>
      <c r="D98" s="51">
        <v>1</v>
      </c>
      <c r="E98" s="47"/>
    </row>
    <row r="99" spans="1:5" x14ac:dyDescent="0.2">
      <c r="A99" s="49">
        <v>5100</v>
      </c>
      <c r="B99" s="47" t="s">
        <v>358</v>
      </c>
      <c r="C99" s="146">
        <f>C100+C107+C117</f>
        <v>0</v>
      </c>
      <c r="D99" s="51">
        <f>C99/$C$98</f>
        <v>0</v>
      </c>
      <c r="E99" s="47"/>
    </row>
    <row r="100" spans="1:5" x14ac:dyDescent="0.2">
      <c r="A100" s="49">
        <v>5110</v>
      </c>
      <c r="B100" s="47" t="s">
        <v>359</v>
      </c>
      <c r="C100" s="146">
        <f>SUM(C101:C106)</f>
        <v>0</v>
      </c>
      <c r="D100" s="51">
        <f t="shared" ref="D100:D163" si="0">C100/$C$98</f>
        <v>0</v>
      </c>
      <c r="E100" s="47"/>
    </row>
    <row r="101" spans="1:5" x14ac:dyDescent="0.2">
      <c r="A101" s="49">
        <v>5111</v>
      </c>
      <c r="B101" s="47" t="s">
        <v>360</v>
      </c>
      <c r="C101" s="146">
        <v>0</v>
      </c>
      <c r="D101" s="51">
        <f t="shared" si="0"/>
        <v>0</v>
      </c>
      <c r="E101" s="47"/>
    </row>
    <row r="102" spans="1:5" x14ac:dyDescent="0.2">
      <c r="A102" s="49">
        <v>5112</v>
      </c>
      <c r="B102" s="47" t="s">
        <v>361</v>
      </c>
      <c r="C102" s="146">
        <v>0</v>
      </c>
      <c r="D102" s="51">
        <f t="shared" si="0"/>
        <v>0</v>
      </c>
      <c r="E102" s="47"/>
    </row>
    <row r="103" spans="1:5" x14ac:dyDescent="0.2">
      <c r="A103" s="49">
        <v>5113</v>
      </c>
      <c r="B103" s="47" t="s">
        <v>362</v>
      </c>
      <c r="C103" s="146">
        <v>0</v>
      </c>
      <c r="D103" s="51">
        <f t="shared" si="0"/>
        <v>0</v>
      </c>
      <c r="E103" s="47"/>
    </row>
    <row r="104" spans="1:5" x14ac:dyDescent="0.2">
      <c r="A104" s="49">
        <v>5114</v>
      </c>
      <c r="B104" s="47" t="s">
        <v>363</v>
      </c>
      <c r="C104" s="146">
        <v>0</v>
      </c>
      <c r="D104" s="51">
        <f t="shared" si="0"/>
        <v>0</v>
      </c>
      <c r="E104" s="47"/>
    </row>
    <row r="105" spans="1:5" x14ac:dyDescent="0.2">
      <c r="A105" s="49">
        <v>5115</v>
      </c>
      <c r="B105" s="47" t="s">
        <v>364</v>
      </c>
      <c r="C105" s="146">
        <v>0</v>
      </c>
      <c r="D105" s="51">
        <f t="shared" si="0"/>
        <v>0</v>
      </c>
      <c r="E105" s="47"/>
    </row>
    <row r="106" spans="1:5" x14ac:dyDescent="0.2">
      <c r="A106" s="49">
        <v>5116</v>
      </c>
      <c r="B106" s="47" t="s">
        <v>365</v>
      </c>
      <c r="C106" s="146">
        <v>0</v>
      </c>
      <c r="D106" s="51">
        <f t="shared" si="0"/>
        <v>0</v>
      </c>
      <c r="E106" s="47"/>
    </row>
    <row r="107" spans="1:5" x14ac:dyDescent="0.2">
      <c r="A107" s="49">
        <v>5120</v>
      </c>
      <c r="B107" s="47" t="s">
        <v>366</v>
      </c>
      <c r="C107" s="146">
        <f>SUM(C108:C116)</f>
        <v>0</v>
      </c>
      <c r="D107" s="51">
        <f t="shared" si="0"/>
        <v>0</v>
      </c>
      <c r="E107" s="47"/>
    </row>
    <row r="108" spans="1:5" x14ac:dyDescent="0.2">
      <c r="A108" s="49">
        <v>5121</v>
      </c>
      <c r="B108" s="47" t="s">
        <v>367</v>
      </c>
      <c r="C108" s="146">
        <v>0</v>
      </c>
      <c r="D108" s="51">
        <f t="shared" si="0"/>
        <v>0</v>
      </c>
      <c r="E108" s="47"/>
    </row>
    <row r="109" spans="1:5" x14ac:dyDescent="0.2">
      <c r="A109" s="49">
        <v>5122</v>
      </c>
      <c r="B109" s="47" t="s">
        <v>368</v>
      </c>
      <c r="C109" s="146">
        <v>0</v>
      </c>
      <c r="D109" s="51">
        <f t="shared" si="0"/>
        <v>0</v>
      </c>
      <c r="E109" s="47"/>
    </row>
    <row r="110" spans="1:5" x14ac:dyDescent="0.2">
      <c r="A110" s="49">
        <v>5123</v>
      </c>
      <c r="B110" s="47" t="s">
        <v>369</v>
      </c>
      <c r="C110" s="146">
        <v>0</v>
      </c>
      <c r="D110" s="51">
        <f t="shared" si="0"/>
        <v>0</v>
      </c>
      <c r="E110" s="47"/>
    </row>
    <row r="111" spans="1:5" x14ac:dyDescent="0.2">
      <c r="A111" s="49">
        <v>5124</v>
      </c>
      <c r="B111" s="47" t="s">
        <v>370</v>
      </c>
      <c r="C111" s="146">
        <v>0</v>
      </c>
      <c r="D111" s="51">
        <f t="shared" si="0"/>
        <v>0</v>
      </c>
      <c r="E111" s="47"/>
    </row>
    <row r="112" spans="1:5" x14ac:dyDescent="0.2">
      <c r="A112" s="49">
        <v>5125</v>
      </c>
      <c r="B112" s="47" t="s">
        <v>371</v>
      </c>
      <c r="C112" s="146">
        <v>0</v>
      </c>
      <c r="D112" s="51">
        <f t="shared" si="0"/>
        <v>0</v>
      </c>
      <c r="E112" s="47"/>
    </row>
    <row r="113" spans="1:5" x14ac:dyDescent="0.2">
      <c r="A113" s="49">
        <v>5126</v>
      </c>
      <c r="B113" s="47" t="s">
        <v>372</v>
      </c>
      <c r="C113" s="146">
        <v>0</v>
      </c>
      <c r="D113" s="51">
        <f t="shared" si="0"/>
        <v>0</v>
      </c>
      <c r="E113" s="47"/>
    </row>
    <row r="114" spans="1:5" x14ac:dyDescent="0.2">
      <c r="A114" s="49">
        <v>5127</v>
      </c>
      <c r="B114" s="47" t="s">
        <v>373</v>
      </c>
      <c r="C114" s="146">
        <v>0</v>
      </c>
      <c r="D114" s="51">
        <f t="shared" si="0"/>
        <v>0</v>
      </c>
      <c r="E114" s="47"/>
    </row>
    <row r="115" spans="1:5" x14ac:dyDescent="0.2">
      <c r="A115" s="49">
        <v>5128</v>
      </c>
      <c r="B115" s="47" t="s">
        <v>374</v>
      </c>
      <c r="C115" s="146">
        <v>0</v>
      </c>
      <c r="D115" s="51">
        <f t="shared" si="0"/>
        <v>0</v>
      </c>
      <c r="E115" s="47"/>
    </row>
    <row r="116" spans="1:5" x14ac:dyDescent="0.2">
      <c r="A116" s="49">
        <v>5129</v>
      </c>
      <c r="B116" s="47" t="s">
        <v>375</v>
      </c>
      <c r="C116" s="146">
        <v>0</v>
      </c>
      <c r="D116" s="51">
        <f t="shared" si="0"/>
        <v>0</v>
      </c>
      <c r="E116" s="47"/>
    </row>
    <row r="117" spans="1:5" x14ac:dyDescent="0.2">
      <c r="A117" s="49">
        <v>5130</v>
      </c>
      <c r="B117" s="47" t="s">
        <v>376</v>
      </c>
      <c r="C117" s="146">
        <f>SUM(C118:C126)</f>
        <v>0</v>
      </c>
      <c r="D117" s="51">
        <f t="shared" si="0"/>
        <v>0</v>
      </c>
      <c r="E117" s="47"/>
    </row>
    <row r="118" spans="1:5" x14ac:dyDescent="0.2">
      <c r="A118" s="49">
        <v>5131</v>
      </c>
      <c r="B118" s="47" t="s">
        <v>377</v>
      </c>
      <c r="C118" s="146">
        <v>0</v>
      </c>
      <c r="D118" s="51">
        <f t="shared" si="0"/>
        <v>0</v>
      </c>
      <c r="E118" s="47"/>
    </row>
    <row r="119" spans="1:5" x14ac:dyDescent="0.2">
      <c r="A119" s="49">
        <v>5132</v>
      </c>
      <c r="B119" s="47" t="s">
        <v>378</v>
      </c>
      <c r="C119" s="146">
        <v>0</v>
      </c>
      <c r="D119" s="51">
        <f t="shared" si="0"/>
        <v>0</v>
      </c>
      <c r="E119" s="47"/>
    </row>
    <row r="120" spans="1:5" x14ac:dyDescent="0.2">
      <c r="A120" s="49">
        <v>5133</v>
      </c>
      <c r="B120" s="47" t="s">
        <v>379</v>
      </c>
      <c r="C120" s="146">
        <v>0</v>
      </c>
      <c r="D120" s="51">
        <f t="shared" si="0"/>
        <v>0</v>
      </c>
      <c r="E120" s="47"/>
    </row>
    <row r="121" spans="1:5" x14ac:dyDescent="0.2">
      <c r="A121" s="49">
        <v>5134</v>
      </c>
      <c r="B121" s="47" t="s">
        <v>380</v>
      </c>
      <c r="C121" s="146">
        <v>0</v>
      </c>
      <c r="D121" s="51">
        <f t="shared" si="0"/>
        <v>0</v>
      </c>
      <c r="E121" s="47"/>
    </row>
    <row r="122" spans="1:5" x14ac:dyDescent="0.2">
      <c r="A122" s="49">
        <v>5135</v>
      </c>
      <c r="B122" s="47" t="s">
        <v>381</v>
      </c>
      <c r="C122" s="146">
        <v>0</v>
      </c>
      <c r="D122" s="51">
        <f t="shared" si="0"/>
        <v>0</v>
      </c>
      <c r="E122" s="47"/>
    </row>
    <row r="123" spans="1:5" x14ac:dyDescent="0.2">
      <c r="A123" s="49">
        <v>5136</v>
      </c>
      <c r="B123" s="47" t="s">
        <v>382</v>
      </c>
      <c r="C123" s="146">
        <v>0</v>
      </c>
      <c r="D123" s="51">
        <f t="shared" si="0"/>
        <v>0</v>
      </c>
      <c r="E123" s="47"/>
    </row>
    <row r="124" spans="1:5" x14ac:dyDescent="0.2">
      <c r="A124" s="49">
        <v>5137</v>
      </c>
      <c r="B124" s="47" t="s">
        <v>383</v>
      </c>
      <c r="C124" s="146">
        <v>0</v>
      </c>
      <c r="D124" s="51">
        <f t="shared" si="0"/>
        <v>0</v>
      </c>
      <c r="E124" s="47"/>
    </row>
    <row r="125" spans="1:5" x14ac:dyDescent="0.2">
      <c r="A125" s="49">
        <v>5138</v>
      </c>
      <c r="B125" s="47" t="s">
        <v>384</v>
      </c>
      <c r="C125" s="146">
        <v>0</v>
      </c>
      <c r="D125" s="51">
        <f t="shared" si="0"/>
        <v>0</v>
      </c>
      <c r="E125" s="47"/>
    </row>
    <row r="126" spans="1:5" x14ac:dyDescent="0.2">
      <c r="A126" s="49">
        <v>5139</v>
      </c>
      <c r="B126" s="47" t="s">
        <v>385</v>
      </c>
      <c r="C126" s="146">
        <v>0</v>
      </c>
      <c r="D126" s="51">
        <f t="shared" si="0"/>
        <v>0</v>
      </c>
      <c r="E126" s="47"/>
    </row>
    <row r="127" spans="1:5" x14ac:dyDescent="0.2">
      <c r="A127" s="49">
        <v>5200</v>
      </c>
      <c r="B127" s="47" t="s">
        <v>386</v>
      </c>
      <c r="C127" s="146">
        <f>C128+C131+C134+C137+C142+C146+C149+C151+C157</f>
        <v>0</v>
      </c>
      <c r="D127" s="51">
        <f t="shared" si="0"/>
        <v>0</v>
      </c>
      <c r="E127" s="47"/>
    </row>
    <row r="128" spans="1:5" x14ac:dyDescent="0.2">
      <c r="A128" s="49">
        <v>5210</v>
      </c>
      <c r="B128" s="47" t="s">
        <v>387</v>
      </c>
      <c r="C128" s="146">
        <f>SUM(C129:C130)</f>
        <v>0</v>
      </c>
      <c r="D128" s="51">
        <f t="shared" si="0"/>
        <v>0</v>
      </c>
      <c r="E128" s="47"/>
    </row>
    <row r="129" spans="1:5" x14ac:dyDescent="0.2">
      <c r="A129" s="49">
        <v>5211</v>
      </c>
      <c r="B129" s="47" t="s">
        <v>388</v>
      </c>
      <c r="C129" s="146">
        <v>0</v>
      </c>
      <c r="D129" s="51">
        <f t="shared" si="0"/>
        <v>0</v>
      </c>
      <c r="E129" s="47"/>
    </row>
    <row r="130" spans="1:5" x14ac:dyDescent="0.2">
      <c r="A130" s="49">
        <v>5212</v>
      </c>
      <c r="B130" s="47" t="s">
        <v>389</v>
      </c>
      <c r="C130" s="146">
        <v>0</v>
      </c>
      <c r="D130" s="51">
        <f t="shared" si="0"/>
        <v>0</v>
      </c>
      <c r="E130" s="47"/>
    </row>
    <row r="131" spans="1:5" x14ac:dyDescent="0.2">
      <c r="A131" s="49">
        <v>5220</v>
      </c>
      <c r="B131" s="47" t="s">
        <v>390</v>
      </c>
      <c r="C131" s="146">
        <f>SUM(C132:C133)</f>
        <v>0</v>
      </c>
      <c r="D131" s="51">
        <f t="shared" si="0"/>
        <v>0</v>
      </c>
      <c r="E131" s="47"/>
    </row>
    <row r="132" spans="1:5" x14ac:dyDescent="0.2">
      <c r="A132" s="49">
        <v>5221</v>
      </c>
      <c r="B132" s="47" t="s">
        <v>391</v>
      </c>
      <c r="C132" s="146">
        <v>0</v>
      </c>
      <c r="D132" s="51">
        <f t="shared" si="0"/>
        <v>0</v>
      </c>
      <c r="E132" s="47"/>
    </row>
    <row r="133" spans="1:5" x14ac:dyDescent="0.2">
      <c r="A133" s="49">
        <v>5222</v>
      </c>
      <c r="B133" s="47" t="s">
        <v>392</v>
      </c>
      <c r="C133" s="146">
        <v>0</v>
      </c>
      <c r="D133" s="51">
        <f t="shared" si="0"/>
        <v>0</v>
      </c>
      <c r="E133" s="47"/>
    </row>
    <row r="134" spans="1:5" x14ac:dyDescent="0.2">
      <c r="A134" s="49">
        <v>5230</v>
      </c>
      <c r="B134" s="47" t="s">
        <v>337</v>
      </c>
      <c r="C134" s="146">
        <f>SUM(C135:C136)</f>
        <v>0</v>
      </c>
      <c r="D134" s="51">
        <f t="shared" si="0"/>
        <v>0</v>
      </c>
      <c r="E134" s="47"/>
    </row>
    <row r="135" spans="1:5" x14ac:dyDescent="0.2">
      <c r="A135" s="49">
        <v>5231</v>
      </c>
      <c r="B135" s="47" t="s">
        <v>393</v>
      </c>
      <c r="C135" s="146">
        <v>0</v>
      </c>
      <c r="D135" s="51">
        <f t="shared" si="0"/>
        <v>0</v>
      </c>
      <c r="E135" s="47"/>
    </row>
    <row r="136" spans="1:5" x14ac:dyDescent="0.2">
      <c r="A136" s="49">
        <v>5232</v>
      </c>
      <c r="B136" s="47" t="s">
        <v>394</v>
      </c>
      <c r="C136" s="146">
        <v>0</v>
      </c>
      <c r="D136" s="51">
        <f t="shared" si="0"/>
        <v>0</v>
      </c>
      <c r="E136" s="47"/>
    </row>
    <row r="137" spans="1:5" x14ac:dyDescent="0.2">
      <c r="A137" s="49">
        <v>5240</v>
      </c>
      <c r="B137" s="47" t="s">
        <v>338</v>
      </c>
      <c r="C137" s="146">
        <f>SUM(C138:C141)</f>
        <v>0</v>
      </c>
      <c r="D137" s="51">
        <f t="shared" si="0"/>
        <v>0</v>
      </c>
      <c r="E137" s="47"/>
    </row>
    <row r="138" spans="1:5" x14ac:dyDescent="0.2">
      <c r="A138" s="49">
        <v>5241</v>
      </c>
      <c r="B138" s="47" t="s">
        <v>395</v>
      </c>
      <c r="C138" s="146">
        <v>0</v>
      </c>
      <c r="D138" s="51">
        <f t="shared" si="0"/>
        <v>0</v>
      </c>
      <c r="E138" s="47"/>
    </row>
    <row r="139" spans="1:5" x14ac:dyDescent="0.2">
      <c r="A139" s="49">
        <v>5242</v>
      </c>
      <c r="B139" s="47" t="s">
        <v>396</v>
      </c>
      <c r="C139" s="146">
        <v>0</v>
      </c>
      <c r="D139" s="51">
        <f t="shared" si="0"/>
        <v>0</v>
      </c>
      <c r="E139" s="47"/>
    </row>
    <row r="140" spans="1:5" x14ac:dyDescent="0.2">
      <c r="A140" s="49">
        <v>5243</v>
      </c>
      <c r="B140" s="47" t="s">
        <v>397</v>
      </c>
      <c r="C140" s="146">
        <v>0</v>
      </c>
      <c r="D140" s="51">
        <f t="shared" si="0"/>
        <v>0</v>
      </c>
      <c r="E140" s="47"/>
    </row>
    <row r="141" spans="1:5" x14ac:dyDescent="0.2">
      <c r="A141" s="49">
        <v>5244</v>
      </c>
      <c r="B141" s="47" t="s">
        <v>398</v>
      </c>
      <c r="C141" s="146">
        <v>0</v>
      </c>
      <c r="D141" s="51">
        <f t="shared" si="0"/>
        <v>0</v>
      </c>
      <c r="E141" s="47"/>
    </row>
    <row r="142" spans="1:5" x14ac:dyDescent="0.2">
      <c r="A142" s="49">
        <v>5250</v>
      </c>
      <c r="B142" s="47" t="s">
        <v>339</v>
      </c>
      <c r="C142" s="146">
        <f>SUM(C143:C145)</f>
        <v>0</v>
      </c>
      <c r="D142" s="51">
        <f t="shared" si="0"/>
        <v>0</v>
      </c>
      <c r="E142" s="47"/>
    </row>
    <row r="143" spans="1:5" x14ac:dyDescent="0.2">
      <c r="A143" s="49">
        <v>5251</v>
      </c>
      <c r="B143" s="47" t="s">
        <v>399</v>
      </c>
      <c r="C143" s="146">
        <v>0</v>
      </c>
      <c r="D143" s="51">
        <f t="shared" si="0"/>
        <v>0</v>
      </c>
      <c r="E143" s="47"/>
    </row>
    <row r="144" spans="1:5" x14ac:dyDescent="0.2">
      <c r="A144" s="49">
        <v>5252</v>
      </c>
      <c r="B144" s="47" t="s">
        <v>400</v>
      </c>
      <c r="C144" s="146">
        <v>0</v>
      </c>
      <c r="D144" s="51">
        <f t="shared" si="0"/>
        <v>0</v>
      </c>
      <c r="E144" s="47"/>
    </row>
    <row r="145" spans="1:5" x14ac:dyDescent="0.2">
      <c r="A145" s="49">
        <v>5259</v>
      </c>
      <c r="B145" s="47" t="s">
        <v>401</v>
      </c>
      <c r="C145" s="146">
        <v>0</v>
      </c>
      <c r="D145" s="51">
        <f t="shared" si="0"/>
        <v>0</v>
      </c>
      <c r="E145" s="47"/>
    </row>
    <row r="146" spans="1:5" x14ac:dyDescent="0.2">
      <c r="A146" s="49">
        <v>5260</v>
      </c>
      <c r="B146" s="47" t="s">
        <v>402</v>
      </c>
      <c r="C146" s="146">
        <f>SUM(C147:C148)</f>
        <v>0</v>
      </c>
      <c r="D146" s="51">
        <f t="shared" si="0"/>
        <v>0</v>
      </c>
      <c r="E146" s="47"/>
    </row>
    <row r="147" spans="1:5" x14ac:dyDescent="0.2">
      <c r="A147" s="49">
        <v>5261</v>
      </c>
      <c r="B147" s="47" t="s">
        <v>403</v>
      </c>
      <c r="C147" s="146">
        <v>0</v>
      </c>
      <c r="D147" s="51">
        <f t="shared" si="0"/>
        <v>0</v>
      </c>
      <c r="E147" s="47"/>
    </row>
    <row r="148" spans="1:5" x14ac:dyDescent="0.2">
      <c r="A148" s="49">
        <v>5262</v>
      </c>
      <c r="B148" s="47" t="s">
        <v>404</v>
      </c>
      <c r="C148" s="146">
        <v>0</v>
      </c>
      <c r="D148" s="51">
        <f t="shared" si="0"/>
        <v>0</v>
      </c>
      <c r="E148" s="47"/>
    </row>
    <row r="149" spans="1:5" x14ac:dyDescent="0.2">
      <c r="A149" s="49">
        <v>5270</v>
      </c>
      <c r="B149" s="47" t="s">
        <v>405</v>
      </c>
      <c r="C149" s="146">
        <f>SUM(C150)</f>
        <v>0</v>
      </c>
      <c r="D149" s="51">
        <f t="shared" si="0"/>
        <v>0</v>
      </c>
      <c r="E149" s="47"/>
    </row>
    <row r="150" spans="1:5" x14ac:dyDescent="0.2">
      <c r="A150" s="49">
        <v>5271</v>
      </c>
      <c r="B150" s="47" t="s">
        <v>406</v>
      </c>
      <c r="C150" s="146">
        <v>0</v>
      </c>
      <c r="D150" s="51">
        <f t="shared" si="0"/>
        <v>0</v>
      </c>
      <c r="E150" s="47"/>
    </row>
    <row r="151" spans="1:5" x14ac:dyDescent="0.2">
      <c r="A151" s="49">
        <v>5280</v>
      </c>
      <c r="B151" s="47" t="s">
        <v>407</v>
      </c>
      <c r="C151" s="146">
        <f>SUM(C152:C156)</f>
        <v>0</v>
      </c>
      <c r="D151" s="51">
        <f t="shared" si="0"/>
        <v>0</v>
      </c>
      <c r="E151" s="47"/>
    </row>
    <row r="152" spans="1:5" x14ac:dyDescent="0.2">
      <c r="A152" s="49">
        <v>5281</v>
      </c>
      <c r="B152" s="47" t="s">
        <v>408</v>
      </c>
      <c r="C152" s="146">
        <v>0</v>
      </c>
      <c r="D152" s="51">
        <f t="shared" si="0"/>
        <v>0</v>
      </c>
      <c r="E152" s="47"/>
    </row>
    <row r="153" spans="1:5" x14ac:dyDescent="0.2">
      <c r="A153" s="49">
        <v>5282</v>
      </c>
      <c r="B153" s="47" t="s">
        <v>409</v>
      </c>
      <c r="C153" s="146">
        <v>0</v>
      </c>
      <c r="D153" s="51">
        <f t="shared" si="0"/>
        <v>0</v>
      </c>
      <c r="E153" s="47"/>
    </row>
    <row r="154" spans="1:5" x14ac:dyDescent="0.2">
      <c r="A154" s="49">
        <v>5283</v>
      </c>
      <c r="B154" s="47" t="s">
        <v>410</v>
      </c>
      <c r="C154" s="146">
        <v>0</v>
      </c>
      <c r="D154" s="51">
        <f t="shared" si="0"/>
        <v>0</v>
      </c>
      <c r="E154" s="47"/>
    </row>
    <row r="155" spans="1:5" x14ac:dyDescent="0.2">
      <c r="A155" s="49">
        <v>5284</v>
      </c>
      <c r="B155" s="47" t="s">
        <v>411</v>
      </c>
      <c r="C155" s="146">
        <v>0</v>
      </c>
      <c r="D155" s="51">
        <f t="shared" si="0"/>
        <v>0</v>
      </c>
      <c r="E155" s="47"/>
    </row>
    <row r="156" spans="1:5" x14ac:dyDescent="0.2">
      <c r="A156" s="49">
        <v>5285</v>
      </c>
      <c r="B156" s="47" t="s">
        <v>412</v>
      </c>
      <c r="C156" s="146">
        <v>0</v>
      </c>
      <c r="D156" s="51">
        <f t="shared" si="0"/>
        <v>0</v>
      </c>
      <c r="E156" s="47"/>
    </row>
    <row r="157" spans="1:5" x14ac:dyDescent="0.2">
      <c r="A157" s="49">
        <v>5290</v>
      </c>
      <c r="B157" s="47" t="s">
        <v>413</v>
      </c>
      <c r="C157" s="146">
        <f>SUM(C158:C159)</f>
        <v>0</v>
      </c>
      <c r="D157" s="51">
        <f t="shared" si="0"/>
        <v>0</v>
      </c>
      <c r="E157" s="47"/>
    </row>
    <row r="158" spans="1:5" x14ac:dyDescent="0.2">
      <c r="A158" s="49">
        <v>5291</v>
      </c>
      <c r="B158" s="47" t="s">
        <v>414</v>
      </c>
      <c r="C158" s="146">
        <v>0</v>
      </c>
      <c r="D158" s="51">
        <f t="shared" si="0"/>
        <v>0</v>
      </c>
      <c r="E158" s="47"/>
    </row>
    <row r="159" spans="1:5" x14ac:dyDescent="0.2">
      <c r="A159" s="49">
        <v>5292</v>
      </c>
      <c r="B159" s="47" t="s">
        <v>415</v>
      </c>
      <c r="C159" s="146">
        <v>0</v>
      </c>
      <c r="D159" s="51">
        <f t="shared" si="0"/>
        <v>0</v>
      </c>
      <c r="E159" s="47"/>
    </row>
    <row r="160" spans="1:5" x14ac:dyDescent="0.2">
      <c r="A160" s="49">
        <v>5300</v>
      </c>
      <c r="B160" s="47" t="s">
        <v>416</v>
      </c>
      <c r="C160" s="146">
        <f>C161+C164+C167</f>
        <v>0</v>
      </c>
      <c r="D160" s="51">
        <f t="shared" si="0"/>
        <v>0</v>
      </c>
      <c r="E160" s="47"/>
    </row>
    <row r="161" spans="1:5" x14ac:dyDescent="0.2">
      <c r="A161" s="49">
        <v>5310</v>
      </c>
      <c r="B161" s="47" t="s">
        <v>332</v>
      </c>
      <c r="C161" s="146">
        <f>C162+C163</f>
        <v>0</v>
      </c>
      <c r="D161" s="51">
        <f t="shared" si="0"/>
        <v>0</v>
      </c>
      <c r="E161" s="47"/>
    </row>
    <row r="162" spans="1:5" x14ac:dyDescent="0.2">
      <c r="A162" s="49">
        <v>5311</v>
      </c>
      <c r="B162" s="47" t="s">
        <v>417</v>
      </c>
      <c r="C162" s="146">
        <v>0</v>
      </c>
      <c r="D162" s="51">
        <f t="shared" si="0"/>
        <v>0</v>
      </c>
      <c r="E162" s="47"/>
    </row>
    <row r="163" spans="1:5" x14ac:dyDescent="0.2">
      <c r="A163" s="49">
        <v>5312</v>
      </c>
      <c r="B163" s="47" t="s">
        <v>418</v>
      </c>
      <c r="C163" s="146">
        <v>0</v>
      </c>
      <c r="D163" s="51">
        <f t="shared" si="0"/>
        <v>0</v>
      </c>
      <c r="E163" s="47"/>
    </row>
    <row r="164" spans="1:5" x14ac:dyDescent="0.2">
      <c r="A164" s="49">
        <v>5320</v>
      </c>
      <c r="B164" s="47" t="s">
        <v>333</v>
      </c>
      <c r="C164" s="146">
        <f>SUM(C165:C166)</f>
        <v>0</v>
      </c>
      <c r="D164" s="51">
        <f t="shared" ref="D164:D216" si="1">C164/$C$98</f>
        <v>0</v>
      </c>
      <c r="E164" s="47"/>
    </row>
    <row r="165" spans="1:5" x14ac:dyDescent="0.2">
      <c r="A165" s="49">
        <v>5321</v>
      </c>
      <c r="B165" s="47" t="s">
        <v>419</v>
      </c>
      <c r="C165" s="146">
        <v>0</v>
      </c>
      <c r="D165" s="51">
        <f t="shared" si="1"/>
        <v>0</v>
      </c>
      <c r="E165" s="47"/>
    </row>
    <row r="166" spans="1:5" x14ac:dyDescent="0.2">
      <c r="A166" s="49">
        <v>5322</v>
      </c>
      <c r="B166" s="47" t="s">
        <v>420</v>
      </c>
      <c r="C166" s="146">
        <v>0</v>
      </c>
      <c r="D166" s="51">
        <f t="shared" si="1"/>
        <v>0</v>
      </c>
      <c r="E166" s="47"/>
    </row>
    <row r="167" spans="1:5" x14ac:dyDescent="0.2">
      <c r="A167" s="49">
        <v>5330</v>
      </c>
      <c r="B167" s="47" t="s">
        <v>334</v>
      </c>
      <c r="C167" s="146">
        <f>SUM(C168:C169)</f>
        <v>0</v>
      </c>
      <c r="D167" s="51">
        <f t="shared" si="1"/>
        <v>0</v>
      </c>
      <c r="E167" s="47"/>
    </row>
    <row r="168" spans="1:5" x14ac:dyDescent="0.2">
      <c r="A168" s="49">
        <v>5331</v>
      </c>
      <c r="B168" s="47" t="s">
        <v>421</v>
      </c>
      <c r="C168" s="146">
        <v>0</v>
      </c>
      <c r="D168" s="51">
        <f t="shared" si="1"/>
        <v>0</v>
      </c>
      <c r="E168" s="47"/>
    </row>
    <row r="169" spans="1:5" x14ac:dyDescent="0.2">
      <c r="A169" s="49">
        <v>5332</v>
      </c>
      <c r="B169" s="47" t="s">
        <v>422</v>
      </c>
      <c r="C169" s="146">
        <v>0</v>
      </c>
      <c r="D169" s="51">
        <f t="shared" si="1"/>
        <v>0</v>
      </c>
      <c r="E169" s="47"/>
    </row>
    <row r="170" spans="1:5" x14ac:dyDescent="0.2">
      <c r="A170" s="49">
        <v>5400</v>
      </c>
      <c r="B170" s="47" t="s">
        <v>423</v>
      </c>
      <c r="C170" s="146">
        <f>C171+C174+C177+C180+C182</f>
        <v>0</v>
      </c>
      <c r="D170" s="51">
        <f t="shared" si="1"/>
        <v>0</v>
      </c>
      <c r="E170" s="47"/>
    </row>
    <row r="171" spans="1:5" x14ac:dyDescent="0.2">
      <c r="A171" s="49">
        <v>5410</v>
      </c>
      <c r="B171" s="47" t="s">
        <v>424</v>
      </c>
      <c r="C171" s="146">
        <f>SUM(C172:C173)</f>
        <v>0</v>
      </c>
      <c r="D171" s="51">
        <f t="shared" si="1"/>
        <v>0</v>
      </c>
      <c r="E171" s="47"/>
    </row>
    <row r="172" spans="1:5" x14ac:dyDescent="0.2">
      <c r="A172" s="49">
        <v>5411</v>
      </c>
      <c r="B172" s="47" t="s">
        <v>425</v>
      </c>
      <c r="C172" s="146">
        <v>0</v>
      </c>
      <c r="D172" s="51">
        <f t="shared" si="1"/>
        <v>0</v>
      </c>
      <c r="E172" s="47"/>
    </row>
    <row r="173" spans="1:5" x14ac:dyDescent="0.2">
      <c r="A173" s="49">
        <v>5412</v>
      </c>
      <c r="B173" s="47" t="s">
        <v>426</v>
      </c>
      <c r="C173" s="146">
        <v>0</v>
      </c>
      <c r="D173" s="51">
        <f t="shared" si="1"/>
        <v>0</v>
      </c>
      <c r="E173" s="47"/>
    </row>
    <row r="174" spans="1:5" x14ac:dyDescent="0.2">
      <c r="A174" s="49">
        <v>5420</v>
      </c>
      <c r="B174" s="47" t="s">
        <v>427</v>
      </c>
      <c r="C174" s="146">
        <f>SUM(C175:C176)</f>
        <v>0</v>
      </c>
      <c r="D174" s="51">
        <f t="shared" si="1"/>
        <v>0</v>
      </c>
      <c r="E174" s="47"/>
    </row>
    <row r="175" spans="1:5" x14ac:dyDescent="0.2">
      <c r="A175" s="49">
        <v>5421</v>
      </c>
      <c r="B175" s="47" t="s">
        <v>428</v>
      </c>
      <c r="C175" s="146">
        <v>0</v>
      </c>
      <c r="D175" s="51">
        <f t="shared" si="1"/>
        <v>0</v>
      </c>
      <c r="E175" s="47"/>
    </row>
    <row r="176" spans="1:5" x14ac:dyDescent="0.2">
      <c r="A176" s="49">
        <v>5422</v>
      </c>
      <c r="B176" s="47" t="s">
        <v>429</v>
      </c>
      <c r="C176" s="146">
        <v>0</v>
      </c>
      <c r="D176" s="51">
        <f t="shared" si="1"/>
        <v>0</v>
      </c>
      <c r="E176" s="47"/>
    </row>
    <row r="177" spans="1:5" x14ac:dyDescent="0.2">
      <c r="A177" s="49">
        <v>5430</v>
      </c>
      <c r="B177" s="47" t="s">
        <v>430</v>
      </c>
      <c r="C177" s="146">
        <f>SUM(C178:C179)</f>
        <v>0</v>
      </c>
      <c r="D177" s="51">
        <f t="shared" si="1"/>
        <v>0</v>
      </c>
      <c r="E177" s="47"/>
    </row>
    <row r="178" spans="1:5" x14ac:dyDescent="0.2">
      <c r="A178" s="49">
        <v>5431</v>
      </c>
      <c r="B178" s="47" t="s">
        <v>431</v>
      </c>
      <c r="C178" s="146">
        <v>0</v>
      </c>
      <c r="D178" s="51">
        <f t="shared" si="1"/>
        <v>0</v>
      </c>
      <c r="E178" s="47"/>
    </row>
    <row r="179" spans="1:5" x14ac:dyDescent="0.2">
      <c r="A179" s="49">
        <v>5432</v>
      </c>
      <c r="B179" s="47" t="s">
        <v>432</v>
      </c>
      <c r="C179" s="146">
        <v>0</v>
      </c>
      <c r="D179" s="51">
        <f t="shared" si="1"/>
        <v>0</v>
      </c>
      <c r="E179" s="47"/>
    </row>
    <row r="180" spans="1:5" x14ac:dyDescent="0.2">
      <c r="A180" s="49">
        <v>5440</v>
      </c>
      <c r="B180" s="47" t="s">
        <v>433</v>
      </c>
      <c r="C180" s="146">
        <f>SUM(C181)</f>
        <v>0</v>
      </c>
      <c r="D180" s="51">
        <f t="shared" si="1"/>
        <v>0</v>
      </c>
      <c r="E180" s="47"/>
    </row>
    <row r="181" spans="1:5" x14ac:dyDescent="0.2">
      <c r="A181" s="49">
        <v>5441</v>
      </c>
      <c r="B181" s="47" t="s">
        <v>433</v>
      </c>
      <c r="C181" s="146">
        <v>0</v>
      </c>
      <c r="D181" s="51">
        <f t="shared" si="1"/>
        <v>0</v>
      </c>
      <c r="E181" s="47"/>
    </row>
    <row r="182" spans="1:5" x14ac:dyDescent="0.2">
      <c r="A182" s="49">
        <v>5450</v>
      </c>
      <c r="B182" s="47" t="s">
        <v>434</v>
      </c>
      <c r="C182" s="146">
        <f>SUM(C183:C184)</f>
        <v>0</v>
      </c>
      <c r="D182" s="51">
        <f t="shared" si="1"/>
        <v>0</v>
      </c>
      <c r="E182" s="47"/>
    </row>
    <row r="183" spans="1:5" x14ac:dyDescent="0.2">
      <c r="A183" s="49">
        <v>5451</v>
      </c>
      <c r="B183" s="47" t="s">
        <v>435</v>
      </c>
      <c r="C183" s="146">
        <v>0</v>
      </c>
      <c r="D183" s="51">
        <f t="shared" si="1"/>
        <v>0</v>
      </c>
      <c r="E183" s="47"/>
    </row>
    <row r="184" spans="1:5" x14ac:dyDescent="0.2">
      <c r="A184" s="49">
        <v>5452</v>
      </c>
      <c r="B184" s="47" t="s">
        <v>436</v>
      </c>
      <c r="C184" s="146">
        <v>0</v>
      </c>
      <c r="D184" s="51">
        <f t="shared" si="1"/>
        <v>0</v>
      </c>
      <c r="E184" s="47"/>
    </row>
    <row r="185" spans="1:5" x14ac:dyDescent="0.2">
      <c r="A185" s="49">
        <v>5500</v>
      </c>
      <c r="B185" s="47" t="s">
        <v>437</v>
      </c>
      <c r="C185" s="146">
        <f>C186+C195+C198+C204</f>
        <v>-0.41</v>
      </c>
      <c r="D185" s="51">
        <f t="shared" si="1"/>
        <v>1</v>
      </c>
      <c r="E185" s="47"/>
    </row>
    <row r="186" spans="1:5" x14ac:dyDescent="0.2">
      <c r="A186" s="49">
        <v>5510</v>
      </c>
      <c r="B186" s="47" t="s">
        <v>438</v>
      </c>
      <c r="C186" s="146">
        <f>SUM(C187:C194)</f>
        <v>0</v>
      </c>
      <c r="D186" s="51">
        <f t="shared" si="1"/>
        <v>0</v>
      </c>
      <c r="E186" s="47"/>
    </row>
    <row r="187" spans="1:5" x14ac:dyDescent="0.2">
      <c r="A187" s="49">
        <v>5511</v>
      </c>
      <c r="B187" s="47" t="s">
        <v>439</v>
      </c>
      <c r="C187" s="146">
        <v>0</v>
      </c>
      <c r="D187" s="51">
        <f t="shared" si="1"/>
        <v>0</v>
      </c>
      <c r="E187" s="47"/>
    </row>
    <row r="188" spans="1:5" x14ac:dyDescent="0.2">
      <c r="A188" s="49">
        <v>5512</v>
      </c>
      <c r="B188" s="47" t="s">
        <v>440</v>
      </c>
      <c r="C188" s="146">
        <v>0</v>
      </c>
      <c r="D188" s="51">
        <f t="shared" si="1"/>
        <v>0</v>
      </c>
      <c r="E188" s="47"/>
    </row>
    <row r="189" spans="1:5" x14ac:dyDescent="0.2">
      <c r="A189" s="49">
        <v>5513</v>
      </c>
      <c r="B189" s="47" t="s">
        <v>441</v>
      </c>
      <c r="C189" s="146">
        <v>0</v>
      </c>
      <c r="D189" s="51">
        <f t="shared" si="1"/>
        <v>0</v>
      </c>
      <c r="E189" s="47"/>
    </row>
    <row r="190" spans="1:5" x14ac:dyDescent="0.2">
      <c r="A190" s="49">
        <v>5514</v>
      </c>
      <c r="B190" s="47" t="s">
        <v>442</v>
      </c>
      <c r="C190" s="146">
        <v>0</v>
      </c>
      <c r="D190" s="51">
        <f t="shared" si="1"/>
        <v>0</v>
      </c>
      <c r="E190" s="47"/>
    </row>
    <row r="191" spans="1:5" x14ac:dyDescent="0.2">
      <c r="A191" s="49">
        <v>5515</v>
      </c>
      <c r="B191" s="47" t="s">
        <v>443</v>
      </c>
      <c r="C191" s="146">
        <v>0</v>
      </c>
      <c r="D191" s="51">
        <f t="shared" si="1"/>
        <v>0</v>
      </c>
      <c r="E191" s="47"/>
    </row>
    <row r="192" spans="1:5" x14ac:dyDescent="0.2">
      <c r="A192" s="49">
        <v>5516</v>
      </c>
      <c r="B192" s="47" t="s">
        <v>444</v>
      </c>
      <c r="C192" s="146">
        <v>0</v>
      </c>
      <c r="D192" s="51">
        <f t="shared" si="1"/>
        <v>0</v>
      </c>
      <c r="E192" s="47"/>
    </row>
    <row r="193" spans="1:5" x14ac:dyDescent="0.2">
      <c r="A193" s="49">
        <v>5517</v>
      </c>
      <c r="B193" s="47" t="s">
        <v>445</v>
      </c>
      <c r="C193" s="146">
        <v>0</v>
      </c>
      <c r="D193" s="51">
        <f t="shared" si="1"/>
        <v>0</v>
      </c>
      <c r="E193" s="47"/>
    </row>
    <row r="194" spans="1:5" x14ac:dyDescent="0.2">
      <c r="A194" s="49">
        <v>5518</v>
      </c>
      <c r="B194" s="47" t="s">
        <v>81</v>
      </c>
      <c r="C194" s="146">
        <v>0</v>
      </c>
      <c r="D194" s="51">
        <f t="shared" si="1"/>
        <v>0</v>
      </c>
      <c r="E194" s="47"/>
    </row>
    <row r="195" spans="1:5" x14ac:dyDescent="0.2">
      <c r="A195" s="49">
        <v>5520</v>
      </c>
      <c r="B195" s="47" t="s">
        <v>80</v>
      </c>
      <c r="C195" s="146">
        <f>SUM(C196:C197)</f>
        <v>0</v>
      </c>
      <c r="D195" s="51">
        <f t="shared" si="1"/>
        <v>0</v>
      </c>
      <c r="E195" s="47"/>
    </row>
    <row r="196" spans="1:5" x14ac:dyDescent="0.2">
      <c r="A196" s="49">
        <v>5521</v>
      </c>
      <c r="B196" s="47" t="s">
        <v>446</v>
      </c>
      <c r="C196" s="146">
        <v>0</v>
      </c>
      <c r="D196" s="51">
        <f t="shared" si="1"/>
        <v>0</v>
      </c>
      <c r="E196" s="47"/>
    </row>
    <row r="197" spans="1:5" x14ac:dyDescent="0.2">
      <c r="A197" s="49">
        <v>5522</v>
      </c>
      <c r="B197" s="47" t="s">
        <v>447</v>
      </c>
      <c r="C197" s="146">
        <v>0</v>
      </c>
      <c r="D197" s="51">
        <f t="shared" si="1"/>
        <v>0</v>
      </c>
      <c r="E197" s="47"/>
    </row>
    <row r="198" spans="1:5" x14ac:dyDescent="0.2">
      <c r="A198" s="49">
        <v>5530</v>
      </c>
      <c r="B198" s="47" t="s">
        <v>448</v>
      </c>
      <c r="C198" s="146">
        <f>SUM(C199:C203)</f>
        <v>0</v>
      </c>
      <c r="D198" s="51">
        <f t="shared" si="1"/>
        <v>0</v>
      </c>
      <c r="E198" s="47"/>
    </row>
    <row r="199" spans="1:5" x14ac:dyDescent="0.2">
      <c r="A199" s="49">
        <v>5531</v>
      </c>
      <c r="B199" s="47" t="s">
        <v>449</v>
      </c>
      <c r="C199" s="146">
        <v>0</v>
      </c>
      <c r="D199" s="51">
        <f t="shared" si="1"/>
        <v>0</v>
      </c>
      <c r="E199" s="47"/>
    </row>
    <row r="200" spans="1:5" x14ac:dyDescent="0.2">
      <c r="A200" s="49">
        <v>5532</v>
      </c>
      <c r="B200" s="47" t="s">
        <v>450</v>
      </c>
      <c r="C200" s="146">
        <v>0</v>
      </c>
      <c r="D200" s="51">
        <f t="shared" si="1"/>
        <v>0</v>
      </c>
      <c r="E200" s="47"/>
    </row>
    <row r="201" spans="1:5" x14ac:dyDescent="0.2">
      <c r="A201" s="49">
        <v>5533</v>
      </c>
      <c r="B201" s="47" t="s">
        <v>451</v>
      </c>
      <c r="C201" s="146">
        <v>0</v>
      </c>
      <c r="D201" s="51">
        <f t="shared" si="1"/>
        <v>0</v>
      </c>
      <c r="E201" s="47"/>
    </row>
    <row r="202" spans="1:5" x14ac:dyDescent="0.2">
      <c r="A202" s="49">
        <v>5534</v>
      </c>
      <c r="B202" s="47" t="s">
        <v>452</v>
      </c>
      <c r="C202" s="146">
        <v>0</v>
      </c>
      <c r="D202" s="51">
        <f t="shared" si="1"/>
        <v>0</v>
      </c>
      <c r="E202" s="47"/>
    </row>
    <row r="203" spans="1:5" x14ac:dyDescent="0.2">
      <c r="A203" s="49">
        <v>5535</v>
      </c>
      <c r="B203" s="47" t="s">
        <v>453</v>
      </c>
      <c r="C203" s="146">
        <v>0</v>
      </c>
      <c r="D203" s="51">
        <f t="shared" si="1"/>
        <v>0</v>
      </c>
      <c r="E203" s="47"/>
    </row>
    <row r="204" spans="1:5" x14ac:dyDescent="0.2">
      <c r="A204" s="49">
        <v>5590</v>
      </c>
      <c r="B204" s="47" t="s">
        <v>454</v>
      </c>
      <c r="C204" s="146">
        <f>SUM(C205:C213)</f>
        <v>-0.41</v>
      </c>
      <c r="D204" s="51">
        <f t="shared" si="1"/>
        <v>1</v>
      </c>
      <c r="E204" s="47"/>
    </row>
    <row r="205" spans="1:5" x14ac:dyDescent="0.2">
      <c r="A205" s="49">
        <v>5591</v>
      </c>
      <c r="B205" s="47" t="s">
        <v>455</v>
      </c>
      <c r="C205" s="146">
        <v>0</v>
      </c>
      <c r="D205" s="51">
        <f t="shared" si="1"/>
        <v>0</v>
      </c>
      <c r="E205" s="47"/>
    </row>
    <row r="206" spans="1:5" x14ac:dyDescent="0.2">
      <c r="A206" s="49">
        <v>5592</v>
      </c>
      <c r="B206" s="47" t="s">
        <v>456</v>
      </c>
      <c r="C206" s="146">
        <v>0</v>
      </c>
      <c r="D206" s="51">
        <f t="shared" si="1"/>
        <v>0</v>
      </c>
      <c r="E206" s="47"/>
    </row>
    <row r="207" spans="1:5" x14ac:dyDescent="0.2">
      <c r="A207" s="49">
        <v>5593</v>
      </c>
      <c r="B207" s="47" t="s">
        <v>457</v>
      </c>
      <c r="C207" s="146">
        <v>0</v>
      </c>
      <c r="D207" s="51">
        <f t="shared" si="1"/>
        <v>0</v>
      </c>
      <c r="E207" s="47"/>
    </row>
    <row r="208" spans="1:5" x14ac:dyDescent="0.2">
      <c r="A208" s="49">
        <v>5594</v>
      </c>
      <c r="B208" s="47" t="s">
        <v>513</v>
      </c>
      <c r="C208" s="146">
        <v>0</v>
      </c>
      <c r="D208" s="51">
        <f t="shared" si="1"/>
        <v>0</v>
      </c>
      <c r="E208" s="47"/>
    </row>
    <row r="209" spans="1:5" x14ac:dyDescent="0.2">
      <c r="A209" s="49">
        <v>5595</v>
      </c>
      <c r="B209" s="47" t="s">
        <v>459</v>
      </c>
      <c r="C209" s="146">
        <v>0</v>
      </c>
      <c r="D209" s="51">
        <f t="shared" si="1"/>
        <v>0</v>
      </c>
      <c r="E209" s="47"/>
    </row>
    <row r="210" spans="1:5" x14ac:dyDescent="0.2">
      <c r="A210" s="49">
        <v>5596</v>
      </c>
      <c r="B210" s="47" t="s">
        <v>354</v>
      </c>
      <c r="C210" s="146">
        <v>0</v>
      </c>
      <c r="D210" s="51">
        <f t="shared" si="1"/>
        <v>0</v>
      </c>
      <c r="E210" s="47"/>
    </row>
    <row r="211" spans="1:5" x14ac:dyDescent="0.2">
      <c r="A211" s="49">
        <v>5597</v>
      </c>
      <c r="B211" s="47" t="s">
        <v>460</v>
      </c>
      <c r="C211" s="146">
        <v>0</v>
      </c>
      <c r="D211" s="51">
        <f t="shared" si="1"/>
        <v>0</v>
      </c>
      <c r="E211" s="47"/>
    </row>
    <row r="212" spans="1:5" x14ac:dyDescent="0.2">
      <c r="A212" s="49">
        <v>5598</v>
      </c>
      <c r="B212" s="47" t="s">
        <v>514</v>
      </c>
      <c r="C212" s="146">
        <v>0</v>
      </c>
      <c r="D212" s="51">
        <f t="shared" si="1"/>
        <v>0</v>
      </c>
      <c r="E212" s="47"/>
    </row>
    <row r="213" spans="1:5" x14ac:dyDescent="0.2">
      <c r="A213" s="49">
        <v>5599</v>
      </c>
      <c r="B213" s="47" t="s">
        <v>461</v>
      </c>
      <c r="C213" s="146">
        <v>-0.41</v>
      </c>
      <c r="D213" s="51">
        <f t="shared" si="1"/>
        <v>1</v>
      </c>
      <c r="E213" s="47"/>
    </row>
    <row r="214" spans="1:5" x14ac:dyDescent="0.2">
      <c r="A214" s="49">
        <v>5600</v>
      </c>
      <c r="B214" s="47" t="s">
        <v>79</v>
      </c>
      <c r="C214" s="146">
        <f>C215</f>
        <v>0</v>
      </c>
      <c r="D214" s="51">
        <f t="shared" si="1"/>
        <v>0</v>
      </c>
      <c r="E214" s="47"/>
    </row>
    <row r="215" spans="1:5" x14ac:dyDescent="0.2">
      <c r="A215" s="49">
        <v>5610</v>
      </c>
      <c r="B215" s="47" t="s">
        <v>462</v>
      </c>
      <c r="C215" s="146">
        <f>C216</f>
        <v>0</v>
      </c>
      <c r="D215" s="51">
        <f t="shared" si="1"/>
        <v>0</v>
      </c>
      <c r="E215" s="47"/>
    </row>
    <row r="216" spans="1:5" x14ac:dyDescent="0.2">
      <c r="A216" s="49">
        <v>5611</v>
      </c>
      <c r="B216" s="47" t="s">
        <v>463</v>
      </c>
      <c r="C216" s="146">
        <v>0</v>
      </c>
      <c r="D216" s="51">
        <f t="shared" si="1"/>
        <v>0</v>
      </c>
      <c r="E216" s="47"/>
    </row>
    <row r="218" spans="1:5" x14ac:dyDescent="0.2">
      <c r="B218" s="20" t="s">
        <v>617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1"/>
    </row>
    <row r="2" spans="1:2" ht="15" customHeight="1" x14ac:dyDescent="0.2">
      <c r="A2" s="88" t="s">
        <v>187</v>
      </c>
      <c r="B2" s="89" t="s">
        <v>50</v>
      </c>
    </row>
    <row r="3" spans="1:2" x14ac:dyDescent="0.2">
      <c r="A3" s="13"/>
      <c r="B3" s="102"/>
    </row>
    <row r="4" spans="1:2" ht="14.1" customHeight="1" x14ac:dyDescent="0.2">
      <c r="A4" s="103" t="s">
        <v>566</v>
      </c>
      <c r="B4" s="93" t="s">
        <v>78</v>
      </c>
    </row>
    <row r="5" spans="1:2" ht="14.1" customHeight="1" x14ac:dyDescent="0.2">
      <c r="A5" s="94"/>
      <c r="B5" s="93" t="s">
        <v>51</v>
      </c>
    </row>
    <row r="6" spans="1:2" ht="14.1" customHeight="1" x14ac:dyDescent="0.2">
      <c r="A6" s="94"/>
      <c r="B6" s="93" t="s">
        <v>145</v>
      </c>
    </row>
    <row r="7" spans="1:2" ht="14.1" customHeight="1" x14ac:dyDescent="0.2">
      <c r="A7" s="94"/>
      <c r="B7" s="93" t="s">
        <v>63</v>
      </c>
    </row>
    <row r="8" spans="1:2" x14ac:dyDescent="0.2">
      <c r="A8" s="94"/>
    </row>
    <row r="9" spans="1:2" x14ac:dyDescent="0.2">
      <c r="A9" s="103" t="s">
        <v>567</v>
      </c>
      <c r="B9" s="95" t="s">
        <v>147</v>
      </c>
    </row>
    <row r="10" spans="1:2" ht="15" customHeight="1" x14ac:dyDescent="0.2">
      <c r="A10" s="94"/>
      <c r="B10" s="104" t="s">
        <v>63</v>
      </c>
    </row>
    <row r="11" spans="1:2" x14ac:dyDescent="0.2">
      <c r="A11" s="94"/>
    </row>
    <row r="12" spans="1:2" x14ac:dyDescent="0.2">
      <c r="A12" s="103" t="s">
        <v>569</v>
      </c>
      <c r="B12" s="95" t="s">
        <v>147</v>
      </c>
    </row>
    <row r="13" spans="1:2" ht="22.5" x14ac:dyDescent="0.2">
      <c r="A13" s="94"/>
      <c r="B13" s="95" t="s">
        <v>70</v>
      </c>
    </row>
    <row r="14" spans="1:2" x14ac:dyDescent="0.2">
      <c r="A14" s="94"/>
      <c r="B14" s="104" t="s">
        <v>63</v>
      </c>
    </row>
    <row r="15" spans="1:2" x14ac:dyDescent="0.2">
      <c r="A15" s="94"/>
    </row>
    <row r="16" spans="1:2" x14ac:dyDescent="0.2">
      <c r="A16" s="94"/>
    </row>
    <row r="17" spans="1:2" ht="15" customHeight="1" x14ac:dyDescent="0.2">
      <c r="A17" s="103" t="s">
        <v>570</v>
      </c>
      <c r="B17" s="97" t="s">
        <v>71</v>
      </c>
    </row>
    <row r="18" spans="1:2" ht="15" customHeight="1" x14ac:dyDescent="0.2">
      <c r="A18" s="13"/>
      <c r="B18" s="97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activeCell="B8" sqref="B8"/>
    </sheetView>
  </sheetViews>
  <sheetFormatPr baseColWidth="10" defaultColWidth="9.140625" defaultRowHeight="11.25" x14ac:dyDescent="0.2"/>
  <cols>
    <col min="1" max="1" width="10" style="28" customWidth="1"/>
    <col min="2" max="2" width="48.140625" style="28" customWidth="1"/>
    <col min="3" max="3" width="22.85546875" style="28" customWidth="1"/>
    <col min="4" max="5" width="16.7109375" style="28" customWidth="1"/>
    <col min="6" max="16384" width="9.140625" style="28"/>
  </cols>
  <sheetData>
    <row r="1" spans="1:5" ht="18.95" customHeight="1" x14ac:dyDescent="0.2">
      <c r="A1" s="166" t="s">
        <v>657</v>
      </c>
      <c r="B1" s="166"/>
      <c r="C1" s="166"/>
      <c r="D1" s="26" t="s">
        <v>601</v>
      </c>
      <c r="E1" s="27">
        <v>2023</v>
      </c>
    </row>
    <row r="2" spans="1:5" ht="18.95" customHeight="1" x14ac:dyDescent="0.2">
      <c r="A2" s="166" t="s">
        <v>658</v>
      </c>
      <c r="B2" s="166"/>
      <c r="C2" s="166"/>
      <c r="D2" s="26" t="s">
        <v>602</v>
      </c>
      <c r="E2" s="27" t="s">
        <v>604</v>
      </c>
    </row>
    <row r="3" spans="1:5" ht="18.95" customHeight="1" x14ac:dyDescent="0.2">
      <c r="A3" s="166" t="s">
        <v>659</v>
      </c>
      <c r="B3" s="166"/>
      <c r="C3" s="166"/>
      <c r="D3" s="26" t="s">
        <v>603</v>
      </c>
      <c r="E3" s="27">
        <v>2</v>
      </c>
    </row>
    <row r="4" spans="1:5" x14ac:dyDescent="0.2">
      <c r="A4" s="29" t="s">
        <v>193</v>
      </c>
      <c r="B4" s="30"/>
      <c r="C4" s="30"/>
      <c r="D4" s="30"/>
      <c r="E4" s="30"/>
    </row>
    <row r="6" spans="1:5" x14ac:dyDescent="0.2">
      <c r="A6" s="30" t="s">
        <v>171</v>
      </c>
      <c r="B6" s="30"/>
      <c r="C6" s="30"/>
      <c r="D6" s="30"/>
      <c r="E6" s="30"/>
    </row>
    <row r="7" spans="1:5" x14ac:dyDescent="0.2">
      <c r="A7" s="31" t="s">
        <v>143</v>
      </c>
      <c r="B7" s="31" t="s">
        <v>140</v>
      </c>
      <c r="C7" s="31" t="s">
        <v>141</v>
      </c>
      <c r="D7" s="31" t="s">
        <v>142</v>
      </c>
      <c r="E7" s="31" t="s">
        <v>144</v>
      </c>
    </row>
    <row r="8" spans="1:5" x14ac:dyDescent="0.2">
      <c r="A8" s="32">
        <v>3110</v>
      </c>
      <c r="B8" s="28" t="s">
        <v>333</v>
      </c>
      <c r="C8" s="149">
        <v>3291862108.4699998</v>
      </c>
      <c r="D8" s="149"/>
      <c r="E8" s="149"/>
    </row>
    <row r="9" spans="1:5" x14ac:dyDescent="0.2">
      <c r="A9" s="32">
        <v>3120</v>
      </c>
      <c r="B9" s="28" t="s">
        <v>464</v>
      </c>
      <c r="C9" s="149">
        <v>0</v>
      </c>
      <c r="D9" s="149"/>
      <c r="E9" s="149"/>
    </row>
    <row r="10" spans="1:5" x14ac:dyDescent="0.2">
      <c r="A10" s="32">
        <v>3130</v>
      </c>
      <c r="B10" s="28" t="s">
        <v>465</v>
      </c>
      <c r="C10" s="149">
        <v>-2140926.69</v>
      </c>
      <c r="D10" s="149"/>
      <c r="E10" s="149"/>
    </row>
    <row r="11" spans="1:5" x14ac:dyDescent="0.2">
      <c r="C11" s="149"/>
      <c r="D11" s="149"/>
      <c r="E11" s="149"/>
    </row>
    <row r="12" spans="1:5" x14ac:dyDescent="0.2">
      <c r="A12" s="30" t="s">
        <v>173</v>
      </c>
      <c r="B12" s="30"/>
      <c r="C12" s="150"/>
      <c r="D12" s="150"/>
      <c r="E12" s="150"/>
    </row>
    <row r="13" spans="1:5" x14ac:dyDescent="0.2">
      <c r="A13" s="31" t="s">
        <v>143</v>
      </c>
      <c r="B13" s="31" t="s">
        <v>140</v>
      </c>
      <c r="C13" s="151" t="s">
        <v>141</v>
      </c>
      <c r="D13" s="151" t="s">
        <v>466</v>
      </c>
      <c r="E13" s="151"/>
    </row>
    <row r="14" spans="1:5" x14ac:dyDescent="0.2">
      <c r="A14" s="32">
        <v>3210</v>
      </c>
      <c r="B14" s="28" t="s">
        <v>467</v>
      </c>
      <c r="C14" s="149">
        <v>0.41</v>
      </c>
      <c r="D14" s="149"/>
      <c r="E14" s="149"/>
    </row>
    <row r="15" spans="1:5" x14ac:dyDescent="0.2">
      <c r="A15" s="32">
        <v>3220</v>
      </c>
      <c r="B15" s="28" t="s">
        <v>468</v>
      </c>
      <c r="C15" s="149">
        <v>-81151370.590000004</v>
      </c>
      <c r="D15" s="149"/>
      <c r="E15" s="149"/>
    </row>
    <row r="16" spans="1:5" x14ac:dyDescent="0.2">
      <c r="A16" s="32">
        <v>3230</v>
      </c>
      <c r="B16" s="28" t="s">
        <v>469</v>
      </c>
      <c r="C16" s="149">
        <f>SUM(C17:C20)</f>
        <v>0</v>
      </c>
      <c r="D16" s="149"/>
      <c r="E16" s="149"/>
    </row>
    <row r="17" spans="1:5" x14ac:dyDescent="0.2">
      <c r="A17" s="32">
        <v>3231</v>
      </c>
      <c r="B17" s="28" t="s">
        <v>470</v>
      </c>
      <c r="C17" s="149">
        <v>0</v>
      </c>
      <c r="D17" s="149"/>
      <c r="E17" s="149"/>
    </row>
    <row r="18" spans="1:5" x14ac:dyDescent="0.2">
      <c r="A18" s="32">
        <v>3232</v>
      </c>
      <c r="B18" s="28" t="s">
        <v>471</v>
      </c>
      <c r="C18" s="149">
        <v>0</v>
      </c>
      <c r="D18" s="149"/>
      <c r="E18" s="149"/>
    </row>
    <row r="19" spans="1:5" x14ac:dyDescent="0.2">
      <c r="A19" s="32">
        <v>3233</v>
      </c>
      <c r="B19" s="28" t="s">
        <v>472</v>
      </c>
      <c r="C19" s="149">
        <v>0</v>
      </c>
      <c r="D19" s="149"/>
      <c r="E19" s="149"/>
    </row>
    <row r="20" spans="1:5" x14ac:dyDescent="0.2">
      <c r="A20" s="32">
        <v>3239</v>
      </c>
      <c r="B20" s="28" t="s">
        <v>473</v>
      </c>
      <c r="C20" s="149">
        <v>0</v>
      </c>
      <c r="D20" s="149"/>
      <c r="E20" s="149"/>
    </row>
    <row r="21" spans="1:5" x14ac:dyDescent="0.2">
      <c r="A21" s="32">
        <v>3240</v>
      </c>
      <c r="B21" s="28" t="s">
        <v>474</v>
      </c>
      <c r="C21" s="149">
        <f>SUM(C22:C24)</f>
        <v>0</v>
      </c>
      <c r="D21" s="149"/>
      <c r="E21" s="149"/>
    </row>
    <row r="22" spans="1:5" x14ac:dyDescent="0.2">
      <c r="A22" s="32">
        <v>3241</v>
      </c>
      <c r="B22" s="28" t="s">
        <v>475</v>
      </c>
      <c r="C22" s="149">
        <v>0</v>
      </c>
      <c r="D22" s="149"/>
      <c r="E22" s="149"/>
    </row>
    <row r="23" spans="1:5" x14ac:dyDescent="0.2">
      <c r="A23" s="32">
        <v>3242</v>
      </c>
      <c r="B23" s="28" t="s">
        <v>476</v>
      </c>
      <c r="C23" s="149">
        <v>0</v>
      </c>
      <c r="D23" s="149"/>
      <c r="E23" s="149"/>
    </row>
    <row r="24" spans="1:5" x14ac:dyDescent="0.2">
      <c r="A24" s="32">
        <v>3243</v>
      </c>
      <c r="B24" s="28" t="s">
        <v>477</v>
      </c>
      <c r="C24" s="149">
        <v>0</v>
      </c>
      <c r="D24" s="149"/>
      <c r="E24" s="149"/>
    </row>
    <row r="25" spans="1:5" x14ac:dyDescent="0.2">
      <c r="A25" s="32">
        <v>3250</v>
      </c>
      <c r="B25" s="28" t="s">
        <v>478</v>
      </c>
      <c r="C25" s="149">
        <f>SUM(C26:C27)</f>
        <v>0</v>
      </c>
      <c r="D25" s="149"/>
      <c r="E25" s="149"/>
    </row>
    <row r="26" spans="1:5" x14ac:dyDescent="0.2">
      <c r="A26" s="32">
        <v>3251</v>
      </c>
      <c r="B26" s="28" t="s">
        <v>479</v>
      </c>
      <c r="C26" s="149">
        <v>0</v>
      </c>
      <c r="D26" s="149"/>
      <c r="E26" s="149"/>
    </row>
    <row r="27" spans="1:5" x14ac:dyDescent="0.2">
      <c r="A27" s="32">
        <v>3252</v>
      </c>
      <c r="B27" s="28" t="s">
        <v>480</v>
      </c>
      <c r="C27" s="149">
        <v>0</v>
      </c>
      <c r="D27" s="149"/>
      <c r="E27" s="149"/>
    </row>
    <row r="28" spans="1:5" x14ac:dyDescent="0.2">
      <c r="C28" s="149"/>
      <c r="D28" s="149"/>
      <c r="E28" s="149"/>
    </row>
    <row r="29" spans="1:5" x14ac:dyDescent="0.2">
      <c r="B29" s="28" t="s">
        <v>617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8" t="s">
        <v>187</v>
      </c>
      <c r="B2" s="89" t="s">
        <v>50</v>
      </c>
    </row>
    <row r="4" spans="1:2" ht="15" customHeight="1" x14ac:dyDescent="0.2">
      <c r="A4" s="103" t="s">
        <v>23</v>
      </c>
      <c r="B4" s="93" t="s">
        <v>78</v>
      </c>
    </row>
    <row r="5" spans="1:2" ht="15" customHeight="1" x14ac:dyDescent="0.2">
      <c r="A5" s="103" t="s">
        <v>25</v>
      </c>
      <c r="B5" s="93" t="s">
        <v>51</v>
      </c>
    </row>
    <row r="6" spans="1:2" ht="15" customHeight="1" x14ac:dyDescent="0.2">
      <c r="B6" s="93" t="s">
        <v>172</v>
      </c>
    </row>
    <row r="7" spans="1:2" ht="15" customHeight="1" x14ac:dyDescent="0.2">
      <c r="B7" s="93" t="s">
        <v>73</v>
      </c>
    </row>
    <row r="8" spans="1:2" ht="15" customHeight="1" x14ac:dyDescent="0.2">
      <c r="B8" s="93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2"/>
  <sheetViews>
    <sheetView topLeftCell="A104" workbookViewId="0">
      <selection activeCell="B122" sqref="B122"/>
    </sheetView>
  </sheetViews>
  <sheetFormatPr baseColWidth="10" defaultColWidth="9.140625" defaultRowHeight="11.25" x14ac:dyDescent="0.2"/>
  <cols>
    <col min="1" max="1" width="10" style="28" customWidth="1"/>
    <col min="2" max="2" width="63.42578125" style="28" bestFit="1" customWidth="1"/>
    <col min="3" max="3" width="15.28515625" style="28" bestFit="1" customWidth="1"/>
    <col min="4" max="4" width="16.42578125" style="28" bestFit="1" customWidth="1"/>
    <col min="5" max="5" width="19.140625" style="28" customWidth="1"/>
    <col min="6" max="16384" width="9.140625" style="28"/>
  </cols>
  <sheetData>
    <row r="1" spans="1:5" s="33" customFormat="1" ht="18.95" customHeight="1" x14ac:dyDescent="0.25">
      <c r="A1" s="166" t="s">
        <v>660</v>
      </c>
      <c r="B1" s="166"/>
      <c r="C1" s="166"/>
      <c r="D1" s="26" t="s">
        <v>601</v>
      </c>
      <c r="E1" s="27">
        <v>2023</v>
      </c>
    </row>
    <row r="2" spans="1:5" s="33" customFormat="1" ht="18.95" customHeight="1" x14ac:dyDescent="0.25">
      <c r="A2" s="166" t="s">
        <v>661</v>
      </c>
      <c r="B2" s="166"/>
      <c r="C2" s="166"/>
      <c r="D2" s="26" t="s">
        <v>602</v>
      </c>
      <c r="E2" s="27" t="s">
        <v>604</v>
      </c>
    </row>
    <row r="3" spans="1:5" s="33" customFormat="1" ht="18.95" customHeight="1" x14ac:dyDescent="0.25">
      <c r="A3" s="166" t="s">
        <v>662</v>
      </c>
      <c r="B3" s="166"/>
      <c r="C3" s="166"/>
      <c r="D3" s="26" t="s">
        <v>603</v>
      </c>
      <c r="E3" s="27">
        <v>2</v>
      </c>
    </row>
    <row r="4" spans="1:5" x14ac:dyDescent="0.2">
      <c r="A4" s="29" t="s">
        <v>193</v>
      </c>
      <c r="B4" s="30"/>
      <c r="C4" s="30"/>
      <c r="D4" s="30"/>
      <c r="E4" s="30"/>
    </row>
    <row r="6" spans="1:5" x14ac:dyDescent="0.2">
      <c r="A6" s="30" t="s">
        <v>174</v>
      </c>
      <c r="B6" s="30"/>
      <c r="C6" s="30"/>
      <c r="D6" s="30"/>
      <c r="E6" s="30"/>
    </row>
    <row r="7" spans="1:5" x14ac:dyDescent="0.2">
      <c r="A7" s="31" t="s">
        <v>143</v>
      </c>
      <c r="B7" s="31" t="s">
        <v>641</v>
      </c>
      <c r="C7" s="120">
        <v>2023</v>
      </c>
      <c r="D7" s="120">
        <v>2022</v>
      </c>
      <c r="E7" s="31"/>
    </row>
    <row r="8" spans="1:5" x14ac:dyDescent="0.2">
      <c r="A8" s="32">
        <v>1111</v>
      </c>
      <c r="B8" s="28" t="s">
        <v>481</v>
      </c>
      <c r="C8" s="149">
        <v>0</v>
      </c>
      <c r="D8" s="149">
        <v>0</v>
      </c>
    </row>
    <row r="9" spans="1:5" x14ac:dyDescent="0.2">
      <c r="A9" s="32">
        <v>1112</v>
      </c>
      <c r="B9" s="28" t="s">
        <v>482</v>
      </c>
      <c r="C9" s="149">
        <v>24378678.18</v>
      </c>
      <c r="D9" s="149">
        <v>27474457.129999999</v>
      </c>
    </row>
    <row r="10" spans="1:5" x14ac:dyDescent="0.2">
      <c r="A10" s="32">
        <v>1113</v>
      </c>
      <c r="B10" s="28" t="s">
        <v>483</v>
      </c>
      <c r="C10" s="149">
        <v>0</v>
      </c>
      <c r="D10" s="149">
        <v>0</v>
      </c>
    </row>
    <row r="11" spans="1:5" x14ac:dyDescent="0.2">
      <c r="A11" s="32">
        <v>1114</v>
      </c>
      <c r="B11" s="28" t="s">
        <v>194</v>
      </c>
      <c r="C11" s="149">
        <v>0</v>
      </c>
      <c r="D11" s="149">
        <v>0</v>
      </c>
    </row>
    <row r="12" spans="1:5" x14ac:dyDescent="0.2">
      <c r="A12" s="32">
        <v>1115</v>
      </c>
      <c r="B12" s="28" t="s">
        <v>195</v>
      </c>
      <c r="C12" s="149">
        <v>0</v>
      </c>
      <c r="D12" s="149">
        <v>0</v>
      </c>
    </row>
    <row r="13" spans="1:5" x14ac:dyDescent="0.2">
      <c r="A13" s="32">
        <v>1116</v>
      </c>
      <c r="B13" s="28" t="s">
        <v>484</v>
      </c>
      <c r="C13" s="149">
        <v>16471934.43</v>
      </c>
      <c r="D13" s="149">
        <v>16410705.9</v>
      </c>
    </row>
    <row r="14" spans="1:5" x14ac:dyDescent="0.2">
      <c r="A14" s="32">
        <v>1119</v>
      </c>
      <c r="B14" s="28" t="s">
        <v>485</v>
      </c>
      <c r="C14" s="149">
        <v>0</v>
      </c>
      <c r="D14" s="149">
        <v>0</v>
      </c>
    </row>
    <row r="15" spans="1:5" x14ac:dyDescent="0.2">
      <c r="A15" s="39">
        <v>1110</v>
      </c>
      <c r="B15" s="40" t="s">
        <v>619</v>
      </c>
      <c r="C15" s="152">
        <f>SUM(C8:C14)</f>
        <v>40850612.609999999</v>
      </c>
      <c r="D15" s="152">
        <f>SUM(D8:D14)</f>
        <v>43885163.030000001</v>
      </c>
    </row>
    <row r="16" spans="1:5" x14ac:dyDescent="0.2">
      <c r="C16" s="149"/>
      <c r="D16" s="149"/>
    </row>
    <row r="17" spans="1:4" x14ac:dyDescent="0.2">
      <c r="C17" s="149"/>
      <c r="D17" s="149"/>
    </row>
    <row r="18" spans="1:4" x14ac:dyDescent="0.2">
      <c r="A18" s="30" t="s">
        <v>175</v>
      </c>
      <c r="B18" s="30"/>
      <c r="C18" s="150"/>
      <c r="D18" s="150"/>
    </row>
    <row r="19" spans="1:4" x14ac:dyDescent="0.2">
      <c r="A19" s="31" t="s">
        <v>143</v>
      </c>
      <c r="B19" s="31" t="s">
        <v>641</v>
      </c>
      <c r="C19" s="153" t="s">
        <v>640</v>
      </c>
      <c r="D19" s="153" t="s">
        <v>178</v>
      </c>
    </row>
    <row r="20" spans="1:4" x14ac:dyDescent="0.2">
      <c r="A20" s="39">
        <v>1230</v>
      </c>
      <c r="B20" s="40" t="s">
        <v>227</v>
      </c>
      <c r="C20" s="152">
        <f>SUM(C21:C27)</f>
        <v>0</v>
      </c>
      <c r="D20" s="152">
        <f>SUM(D21:D27)</f>
        <v>0</v>
      </c>
    </row>
    <row r="21" spans="1:4" x14ac:dyDescent="0.2">
      <c r="A21" s="32">
        <v>1231</v>
      </c>
      <c r="B21" s="28" t="s">
        <v>228</v>
      </c>
      <c r="C21" s="149">
        <v>0</v>
      </c>
      <c r="D21" s="149">
        <v>0</v>
      </c>
    </row>
    <row r="22" spans="1:4" x14ac:dyDescent="0.2">
      <c r="A22" s="32">
        <v>1232</v>
      </c>
      <c r="B22" s="28" t="s">
        <v>229</v>
      </c>
      <c r="C22" s="149">
        <v>0</v>
      </c>
      <c r="D22" s="149">
        <v>0</v>
      </c>
    </row>
    <row r="23" spans="1:4" x14ac:dyDescent="0.2">
      <c r="A23" s="32">
        <v>1233</v>
      </c>
      <c r="B23" s="28" t="s">
        <v>230</v>
      </c>
      <c r="C23" s="149">
        <v>0</v>
      </c>
      <c r="D23" s="149">
        <v>0</v>
      </c>
    </row>
    <row r="24" spans="1:4" x14ac:dyDescent="0.2">
      <c r="A24" s="32">
        <v>1234</v>
      </c>
      <c r="B24" s="28" t="s">
        <v>231</v>
      </c>
      <c r="C24" s="149">
        <v>0</v>
      </c>
      <c r="D24" s="149">
        <v>0</v>
      </c>
    </row>
    <row r="25" spans="1:4" x14ac:dyDescent="0.2">
      <c r="A25" s="32">
        <v>1235</v>
      </c>
      <c r="B25" s="28" t="s">
        <v>232</v>
      </c>
      <c r="C25" s="149">
        <v>0</v>
      </c>
      <c r="D25" s="149">
        <v>0</v>
      </c>
    </row>
    <row r="26" spans="1:4" x14ac:dyDescent="0.2">
      <c r="A26" s="32">
        <v>1236</v>
      </c>
      <c r="B26" s="28" t="s">
        <v>233</v>
      </c>
      <c r="C26" s="149">
        <v>0</v>
      </c>
      <c r="D26" s="149">
        <v>0</v>
      </c>
    </row>
    <row r="27" spans="1:4" x14ac:dyDescent="0.2">
      <c r="A27" s="32">
        <v>1239</v>
      </c>
      <c r="B27" s="28" t="s">
        <v>234</v>
      </c>
      <c r="C27" s="149">
        <v>0</v>
      </c>
      <c r="D27" s="149">
        <v>0</v>
      </c>
    </row>
    <row r="28" spans="1:4" x14ac:dyDescent="0.2">
      <c r="A28" s="39">
        <v>1240</v>
      </c>
      <c r="B28" s="40" t="s">
        <v>235</v>
      </c>
      <c r="C28" s="152">
        <f>SUM(C29:C36)</f>
        <v>0</v>
      </c>
      <c r="D28" s="152">
        <f>SUM(D29:D36)</f>
        <v>0</v>
      </c>
    </row>
    <row r="29" spans="1:4" x14ac:dyDescent="0.2">
      <c r="A29" s="32">
        <v>1241</v>
      </c>
      <c r="B29" s="28" t="s">
        <v>236</v>
      </c>
      <c r="C29" s="149">
        <v>0</v>
      </c>
      <c r="D29" s="149">
        <v>0</v>
      </c>
    </row>
    <row r="30" spans="1:4" x14ac:dyDescent="0.2">
      <c r="A30" s="32">
        <v>1242</v>
      </c>
      <c r="B30" s="28" t="s">
        <v>237</v>
      </c>
      <c r="C30" s="149">
        <v>0</v>
      </c>
      <c r="D30" s="149">
        <v>0</v>
      </c>
    </row>
    <row r="31" spans="1:4" x14ac:dyDescent="0.2">
      <c r="A31" s="32">
        <v>1243</v>
      </c>
      <c r="B31" s="28" t="s">
        <v>238</v>
      </c>
      <c r="C31" s="149">
        <v>0</v>
      </c>
      <c r="D31" s="149">
        <v>0</v>
      </c>
    </row>
    <row r="32" spans="1:4" x14ac:dyDescent="0.2">
      <c r="A32" s="32">
        <v>1244</v>
      </c>
      <c r="B32" s="28" t="s">
        <v>239</v>
      </c>
      <c r="C32" s="149">
        <v>0</v>
      </c>
      <c r="D32" s="149">
        <v>0</v>
      </c>
    </row>
    <row r="33" spans="1:5" x14ac:dyDescent="0.2">
      <c r="A33" s="32">
        <v>1245</v>
      </c>
      <c r="B33" s="28" t="s">
        <v>240</v>
      </c>
      <c r="C33" s="149">
        <v>0</v>
      </c>
      <c r="D33" s="149">
        <v>0</v>
      </c>
    </row>
    <row r="34" spans="1:5" x14ac:dyDescent="0.2">
      <c r="A34" s="32">
        <v>1246</v>
      </c>
      <c r="B34" s="28" t="s">
        <v>241</v>
      </c>
      <c r="C34" s="149">
        <v>0</v>
      </c>
      <c r="D34" s="149">
        <v>0</v>
      </c>
    </row>
    <row r="35" spans="1:5" x14ac:dyDescent="0.2">
      <c r="A35" s="32">
        <v>1247</v>
      </c>
      <c r="B35" s="28" t="s">
        <v>242</v>
      </c>
      <c r="C35" s="149">
        <v>0</v>
      </c>
      <c r="D35" s="149">
        <v>0</v>
      </c>
    </row>
    <row r="36" spans="1:5" x14ac:dyDescent="0.2">
      <c r="A36" s="32">
        <v>1248</v>
      </c>
      <c r="B36" s="28" t="s">
        <v>243</v>
      </c>
      <c r="C36" s="149">
        <v>0</v>
      </c>
      <c r="D36" s="149">
        <v>0</v>
      </c>
    </row>
    <row r="37" spans="1:5" x14ac:dyDescent="0.2">
      <c r="A37" s="39">
        <v>1250</v>
      </c>
      <c r="B37" s="40" t="s">
        <v>245</v>
      </c>
      <c r="C37" s="152">
        <f>SUM(C38:C42)</f>
        <v>0</v>
      </c>
      <c r="D37" s="152">
        <f>SUM(D38:D42)</f>
        <v>0</v>
      </c>
      <c r="E37" s="40"/>
    </row>
    <row r="38" spans="1:5" x14ac:dyDescent="0.2">
      <c r="A38" s="32">
        <v>1251</v>
      </c>
      <c r="B38" s="28" t="s">
        <v>246</v>
      </c>
      <c r="C38" s="149">
        <v>0</v>
      </c>
      <c r="D38" s="149">
        <v>0</v>
      </c>
    </row>
    <row r="39" spans="1:5" x14ac:dyDescent="0.2">
      <c r="A39" s="32">
        <v>1252</v>
      </c>
      <c r="B39" s="28" t="s">
        <v>247</v>
      </c>
      <c r="C39" s="149">
        <v>0</v>
      </c>
      <c r="D39" s="149">
        <v>0</v>
      </c>
    </row>
    <row r="40" spans="1:5" x14ac:dyDescent="0.2">
      <c r="A40" s="32">
        <v>1253</v>
      </c>
      <c r="B40" s="28" t="s">
        <v>248</v>
      </c>
      <c r="C40" s="149">
        <v>0</v>
      </c>
      <c r="D40" s="149">
        <v>0</v>
      </c>
    </row>
    <row r="41" spans="1:5" x14ac:dyDescent="0.2">
      <c r="A41" s="32">
        <v>1254</v>
      </c>
      <c r="B41" s="28" t="s">
        <v>249</v>
      </c>
      <c r="C41" s="149">
        <v>0</v>
      </c>
      <c r="D41" s="149">
        <v>0</v>
      </c>
    </row>
    <row r="42" spans="1:5" x14ac:dyDescent="0.2">
      <c r="A42" s="32">
        <v>1259</v>
      </c>
      <c r="B42" s="28" t="s">
        <v>250</v>
      </c>
      <c r="C42" s="149">
        <v>0</v>
      </c>
      <c r="D42" s="149">
        <v>0</v>
      </c>
    </row>
    <row r="43" spans="1:5" x14ac:dyDescent="0.2">
      <c r="B43" s="121" t="s">
        <v>620</v>
      </c>
      <c r="C43" s="152">
        <f>C20+C28+C37</f>
        <v>0</v>
      </c>
      <c r="D43" s="152">
        <f>D20+D28+D37</f>
        <v>0</v>
      </c>
    </row>
    <row r="44" spans="1:5" x14ac:dyDescent="0.2">
      <c r="C44" s="149"/>
      <c r="D44" s="149"/>
    </row>
    <row r="45" spans="1:5" x14ac:dyDescent="0.2">
      <c r="A45" s="30" t="s">
        <v>183</v>
      </c>
      <c r="B45" s="30"/>
      <c r="C45" s="150"/>
      <c r="D45" s="150"/>
      <c r="E45" s="30"/>
    </row>
    <row r="46" spans="1:5" x14ac:dyDescent="0.2">
      <c r="A46" s="31" t="s">
        <v>143</v>
      </c>
      <c r="B46" s="31" t="s">
        <v>641</v>
      </c>
      <c r="C46" s="154">
        <v>2023</v>
      </c>
      <c r="D46" s="154">
        <v>2022</v>
      </c>
      <c r="E46" s="31"/>
    </row>
    <row r="47" spans="1:5" x14ac:dyDescent="0.2">
      <c r="A47" s="39">
        <v>3210</v>
      </c>
      <c r="B47" s="40" t="s">
        <v>621</v>
      </c>
      <c r="C47" s="152">
        <v>0.41</v>
      </c>
      <c r="D47" s="152">
        <v>800927.41</v>
      </c>
    </row>
    <row r="48" spans="1:5" x14ac:dyDescent="0.2">
      <c r="A48" s="32"/>
      <c r="B48" s="121" t="s">
        <v>609</v>
      </c>
      <c r="C48" s="152">
        <f>C51+C63+C91+C94+C49</f>
        <v>-0.41</v>
      </c>
      <c r="D48" s="152">
        <f>D51+D63+D91+D94+D49</f>
        <v>0</v>
      </c>
    </row>
    <row r="49" spans="1:4" x14ac:dyDescent="0.2">
      <c r="A49" s="135">
        <v>5100</v>
      </c>
      <c r="B49" s="136" t="s">
        <v>358</v>
      </c>
      <c r="C49" s="155">
        <f>SUM(C50:C50)</f>
        <v>0</v>
      </c>
      <c r="D49" s="155">
        <f>SUM(D50:D50)</f>
        <v>0</v>
      </c>
    </row>
    <row r="50" spans="1:4" x14ac:dyDescent="0.2">
      <c r="A50" s="137">
        <v>5130</v>
      </c>
      <c r="B50" s="138" t="s">
        <v>642</v>
      </c>
      <c r="C50" s="156">
        <v>0</v>
      </c>
      <c r="D50" s="156">
        <v>0</v>
      </c>
    </row>
    <row r="51" spans="1:4" x14ac:dyDescent="0.2">
      <c r="A51" s="39">
        <v>5400</v>
      </c>
      <c r="B51" s="40" t="s">
        <v>423</v>
      </c>
      <c r="C51" s="152">
        <f>C52+C54+C56+C58+C60</f>
        <v>0</v>
      </c>
      <c r="D51" s="152">
        <f>D52+D54+D56+D58+D60</f>
        <v>0</v>
      </c>
    </row>
    <row r="52" spans="1:4" x14ac:dyDescent="0.2">
      <c r="A52" s="32">
        <v>5410</v>
      </c>
      <c r="B52" s="28" t="s">
        <v>610</v>
      </c>
      <c r="C52" s="149">
        <f>C53</f>
        <v>0</v>
      </c>
      <c r="D52" s="149">
        <f>D53</f>
        <v>0</v>
      </c>
    </row>
    <row r="53" spans="1:4" x14ac:dyDescent="0.2">
      <c r="A53" s="32">
        <v>5411</v>
      </c>
      <c r="B53" s="28" t="s">
        <v>425</v>
      </c>
      <c r="C53" s="149">
        <v>0</v>
      </c>
      <c r="D53" s="149">
        <v>0</v>
      </c>
    </row>
    <row r="54" spans="1:4" x14ac:dyDescent="0.2">
      <c r="A54" s="32">
        <v>5420</v>
      </c>
      <c r="B54" s="28" t="s">
        <v>611</v>
      </c>
      <c r="C54" s="149">
        <f>C55</f>
        <v>0</v>
      </c>
      <c r="D54" s="149">
        <f>D55</f>
        <v>0</v>
      </c>
    </row>
    <row r="55" spans="1:4" x14ac:dyDescent="0.2">
      <c r="A55" s="32">
        <v>5421</v>
      </c>
      <c r="B55" s="28" t="s">
        <v>428</v>
      </c>
      <c r="C55" s="149">
        <v>0</v>
      </c>
      <c r="D55" s="149">
        <v>0</v>
      </c>
    </row>
    <row r="56" spans="1:4" x14ac:dyDescent="0.2">
      <c r="A56" s="32">
        <v>5430</v>
      </c>
      <c r="B56" s="28" t="s">
        <v>612</v>
      </c>
      <c r="C56" s="149">
        <f>C57</f>
        <v>0</v>
      </c>
      <c r="D56" s="149">
        <f>D57</f>
        <v>0</v>
      </c>
    </row>
    <row r="57" spans="1:4" x14ac:dyDescent="0.2">
      <c r="A57" s="32">
        <v>5431</v>
      </c>
      <c r="B57" s="28" t="s">
        <v>431</v>
      </c>
      <c r="C57" s="149">
        <v>0</v>
      </c>
      <c r="D57" s="149">
        <v>0</v>
      </c>
    </row>
    <row r="58" spans="1:4" x14ac:dyDescent="0.2">
      <c r="A58" s="32">
        <v>5440</v>
      </c>
      <c r="B58" s="28" t="s">
        <v>613</v>
      </c>
      <c r="C58" s="149">
        <f>C59</f>
        <v>0</v>
      </c>
      <c r="D58" s="149">
        <f>D59</f>
        <v>0</v>
      </c>
    </row>
    <row r="59" spans="1:4" x14ac:dyDescent="0.2">
      <c r="A59" s="32">
        <v>5441</v>
      </c>
      <c r="B59" s="28" t="s">
        <v>613</v>
      </c>
      <c r="C59" s="149">
        <v>0</v>
      </c>
      <c r="D59" s="149">
        <v>0</v>
      </c>
    </row>
    <row r="60" spans="1:4" x14ac:dyDescent="0.2">
      <c r="A60" s="32">
        <v>5450</v>
      </c>
      <c r="B60" s="28" t="s">
        <v>614</v>
      </c>
      <c r="C60" s="149">
        <f>SUM(C61:C62)</f>
        <v>0</v>
      </c>
      <c r="D60" s="149">
        <f>SUM(D61:D62)</f>
        <v>0</v>
      </c>
    </row>
    <row r="61" spans="1:4" x14ac:dyDescent="0.2">
      <c r="A61" s="32">
        <v>5451</v>
      </c>
      <c r="B61" s="28" t="s">
        <v>435</v>
      </c>
      <c r="C61" s="149">
        <v>0</v>
      </c>
      <c r="D61" s="149">
        <v>0</v>
      </c>
    </row>
    <row r="62" spans="1:4" x14ac:dyDescent="0.2">
      <c r="A62" s="32">
        <v>5452</v>
      </c>
      <c r="B62" s="28" t="s">
        <v>436</v>
      </c>
      <c r="C62" s="149">
        <v>0</v>
      </c>
      <c r="D62" s="149">
        <v>0</v>
      </c>
    </row>
    <row r="63" spans="1:4" x14ac:dyDescent="0.2">
      <c r="A63" s="39">
        <v>5500</v>
      </c>
      <c r="B63" s="40" t="s">
        <v>437</v>
      </c>
      <c r="C63" s="152">
        <f>C64+C73+C76+C82</f>
        <v>-0.41</v>
      </c>
      <c r="D63" s="152">
        <f>D64+D73+D76+D82</f>
        <v>0</v>
      </c>
    </row>
    <row r="64" spans="1:4" x14ac:dyDescent="0.2">
      <c r="A64" s="32">
        <v>5510</v>
      </c>
      <c r="B64" s="28" t="s">
        <v>438</v>
      </c>
      <c r="C64" s="149">
        <f>SUM(C65:C72)</f>
        <v>0</v>
      </c>
      <c r="D64" s="149">
        <f>SUM(D65:D72)</f>
        <v>0</v>
      </c>
    </row>
    <row r="65" spans="1:4" x14ac:dyDescent="0.2">
      <c r="A65" s="32">
        <v>5511</v>
      </c>
      <c r="B65" s="28" t="s">
        <v>439</v>
      </c>
      <c r="C65" s="149">
        <v>0</v>
      </c>
      <c r="D65" s="149">
        <v>0</v>
      </c>
    </row>
    <row r="66" spans="1:4" x14ac:dyDescent="0.2">
      <c r="A66" s="32">
        <v>5512</v>
      </c>
      <c r="B66" s="28" t="s">
        <v>440</v>
      </c>
      <c r="C66" s="149">
        <v>0</v>
      </c>
      <c r="D66" s="149">
        <v>0</v>
      </c>
    </row>
    <row r="67" spans="1:4" x14ac:dyDescent="0.2">
      <c r="A67" s="32">
        <v>5513</v>
      </c>
      <c r="B67" s="28" t="s">
        <v>441</v>
      </c>
      <c r="C67" s="149">
        <v>0</v>
      </c>
      <c r="D67" s="149">
        <v>0</v>
      </c>
    </row>
    <row r="68" spans="1:4" x14ac:dyDescent="0.2">
      <c r="A68" s="32">
        <v>5514</v>
      </c>
      <c r="B68" s="28" t="s">
        <v>442</v>
      </c>
      <c r="C68" s="149">
        <v>0</v>
      </c>
      <c r="D68" s="149">
        <v>0</v>
      </c>
    </row>
    <row r="69" spans="1:4" x14ac:dyDescent="0.2">
      <c r="A69" s="32">
        <v>5515</v>
      </c>
      <c r="B69" s="28" t="s">
        <v>443</v>
      </c>
      <c r="C69" s="149">
        <v>0</v>
      </c>
      <c r="D69" s="149">
        <v>0</v>
      </c>
    </row>
    <row r="70" spans="1:4" x14ac:dyDescent="0.2">
      <c r="A70" s="32">
        <v>5516</v>
      </c>
      <c r="B70" s="28" t="s">
        <v>444</v>
      </c>
      <c r="C70" s="149">
        <v>0</v>
      </c>
      <c r="D70" s="149">
        <v>0</v>
      </c>
    </row>
    <row r="71" spans="1:4" x14ac:dyDescent="0.2">
      <c r="A71" s="32">
        <v>5517</v>
      </c>
      <c r="B71" s="28" t="s">
        <v>445</v>
      </c>
      <c r="C71" s="149">
        <v>0</v>
      </c>
      <c r="D71" s="149">
        <v>0</v>
      </c>
    </row>
    <row r="72" spans="1:4" x14ac:dyDescent="0.2">
      <c r="A72" s="32">
        <v>5518</v>
      </c>
      <c r="B72" s="28" t="s">
        <v>81</v>
      </c>
      <c r="C72" s="149">
        <v>0</v>
      </c>
      <c r="D72" s="149">
        <v>0</v>
      </c>
    </row>
    <row r="73" spans="1:4" x14ac:dyDescent="0.2">
      <c r="A73" s="32">
        <v>5520</v>
      </c>
      <c r="B73" s="28" t="s">
        <v>80</v>
      </c>
      <c r="C73" s="149">
        <f>SUM(C74:C75)</f>
        <v>0</v>
      </c>
      <c r="D73" s="149">
        <f>SUM(D74:D75)</f>
        <v>0</v>
      </c>
    </row>
    <row r="74" spans="1:4" x14ac:dyDescent="0.2">
      <c r="A74" s="32">
        <v>5521</v>
      </c>
      <c r="B74" s="28" t="s">
        <v>446</v>
      </c>
      <c r="C74" s="149">
        <v>0</v>
      </c>
      <c r="D74" s="149">
        <v>0</v>
      </c>
    </row>
    <row r="75" spans="1:4" x14ac:dyDescent="0.2">
      <c r="A75" s="32">
        <v>5522</v>
      </c>
      <c r="B75" s="28" t="s">
        <v>447</v>
      </c>
      <c r="C75" s="149">
        <v>0</v>
      </c>
      <c r="D75" s="149">
        <v>0</v>
      </c>
    </row>
    <row r="76" spans="1:4" x14ac:dyDescent="0.2">
      <c r="A76" s="32">
        <v>5530</v>
      </c>
      <c r="B76" s="28" t="s">
        <v>448</v>
      </c>
      <c r="C76" s="149">
        <f>SUM(C77:C81)</f>
        <v>0</v>
      </c>
      <c r="D76" s="149">
        <f>SUM(D77:D81)</f>
        <v>0</v>
      </c>
    </row>
    <row r="77" spans="1:4" x14ac:dyDescent="0.2">
      <c r="A77" s="32">
        <v>5531</v>
      </c>
      <c r="B77" s="28" t="s">
        <v>449</v>
      </c>
      <c r="C77" s="149">
        <v>0</v>
      </c>
      <c r="D77" s="149">
        <v>0</v>
      </c>
    </row>
    <row r="78" spans="1:4" x14ac:dyDescent="0.2">
      <c r="A78" s="32">
        <v>5532</v>
      </c>
      <c r="B78" s="28" t="s">
        <v>450</v>
      </c>
      <c r="C78" s="149">
        <v>0</v>
      </c>
      <c r="D78" s="149">
        <v>0</v>
      </c>
    </row>
    <row r="79" spans="1:4" x14ac:dyDescent="0.2">
      <c r="A79" s="32">
        <v>5533</v>
      </c>
      <c r="B79" s="28" t="s">
        <v>451</v>
      </c>
      <c r="C79" s="149">
        <v>0</v>
      </c>
      <c r="D79" s="149">
        <v>0</v>
      </c>
    </row>
    <row r="80" spans="1:4" x14ac:dyDescent="0.2">
      <c r="A80" s="32">
        <v>5534</v>
      </c>
      <c r="B80" s="28" t="s">
        <v>452</v>
      </c>
      <c r="C80" s="149">
        <v>0</v>
      </c>
      <c r="D80" s="149">
        <v>0</v>
      </c>
    </row>
    <row r="81" spans="1:4" x14ac:dyDescent="0.2">
      <c r="A81" s="32">
        <v>5535</v>
      </c>
      <c r="B81" s="28" t="s">
        <v>453</v>
      </c>
      <c r="C81" s="149">
        <v>0</v>
      </c>
      <c r="D81" s="149">
        <v>0</v>
      </c>
    </row>
    <row r="82" spans="1:4" x14ac:dyDescent="0.2">
      <c r="A82" s="32">
        <v>5590</v>
      </c>
      <c r="B82" s="28" t="s">
        <v>454</v>
      </c>
      <c r="C82" s="149">
        <f>SUM(C83:C90)</f>
        <v>-0.41</v>
      </c>
      <c r="D82" s="149">
        <f>SUM(D83:D90)</f>
        <v>0</v>
      </c>
    </row>
    <row r="83" spans="1:4" x14ac:dyDescent="0.2">
      <c r="A83" s="32">
        <v>5591</v>
      </c>
      <c r="B83" s="28" t="s">
        <v>455</v>
      </c>
      <c r="C83" s="149">
        <v>0</v>
      </c>
      <c r="D83" s="149">
        <v>0</v>
      </c>
    </row>
    <row r="84" spans="1:4" x14ac:dyDescent="0.2">
      <c r="A84" s="32">
        <v>5592</v>
      </c>
      <c r="B84" s="28" t="s">
        <v>456</v>
      </c>
      <c r="C84" s="149">
        <v>0</v>
      </c>
      <c r="D84" s="149">
        <v>0</v>
      </c>
    </row>
    <row r="85" spans="1:4" x14ac:dyDescent="0.2">
      <c r="A85" s="32">
        <v>5593</v>
      </c>
      <c r="B85" s="28" t="s">
        <v>457</v>
      </c>
      <c r="C85" s="149">
        <v>0</v>
      </c>
      <c r="D85" s="149">
        <v>0</v>
      </c>
    </row>
    <row r="86" spans="1:4" x14ac:dyDescent="0.2">
      <c r="A86" s="32">
        <v>5594</v>
      </c>
      <c r="B86" s="28" t="s">
        <v>458</v>
      </c>
      <c r="C86" s="149">
        <v>0</v>
      </c>
      <c r="D86" s="149">
        <v>0</v>
      </c>
    </row>
    <row r="87" spans="1:4" x14ac:dyDescent="0.2">
      <c r="A87" s="32">
        <v>5595</v>
      </c>
      <c r="B87" s="28" t="s">
        <v>459</v>
      </c>
      <c r="C87" s="149">
        <v>0</v>
      </c>
      <c r="D87" s="149">
        <v>0</v>
      </c>
    </row>
    <row r="88" spans="1:4" x14ac:dyDescent="0.2">
      <c r="A88" s="32">
        <v>5596</v>
      </c>
      <c r="B88" s="28" t="s">
        <v>354</v>
      </c>
      <c r="C88" s="149">
        <v>0</v>
      </c>
      <c r="D88" s="149">
        <v>0</v>
      </c>
    </row>
    <row r="89" spans="1:4" x14ac:dyDescent="0.2">
      <c r="A89" s="32">
        <v>5597</v>
      </c>
      <c r="B89" s="28" t="s">
        <v>460</v>
      </c>
      <c r="C89" s="149">
        <v>0</v>
      </c>
      <c r="D89" s="149">
        <v>0</v>
      </c>
    </row>
    <row r="90" spans="1:4" x14ac:dyDescent="0.2">
      <c r="A90" s="32">
        <v>5599</v>
      </c>
      <c r="B90" s="28" t="s">
        <v>461</v>
      </c>
      <c r="C90" s="149">
        <v>-0.41</v>
      </c>
      <c r="D90" s="149">
        <v>0</v>
      </c>
    </row>
    <row r="91" spans="1:4" x14ac:dyDescent="0.2">
      <c r="A91" s="39">
        <v>5600</v>
      </c>
      <c r="B91" s="40" t="s">
        <v>79</v>
      </c>
      <c r="C91" s="152">
        <f>C92</f>
        <v>0</v>
      </c>
      <c r="D91" s="152">
        <f>D92</f>
        <v>0</v>
      </c>
    </row>
    <row r="92" spans="1:4" x14ac:dyDescent="0.2">
      <c r="A92" s="32">
        <v>5610</v>
      </c>
      <c r="B92" s="28" t="s">
        <v>462</v>
      </c>
      <c r="C92" s="149">
        <f>C93</f>
        <v>0</v>
      </c>
      <c r="D92" s="149">
        <f>D93</f>
        <v>0</v>
      </c>
    </row>
    <row r="93" spans="1:4" x14ac:dyDescent="0.2">
      <c r="A93" s="32">
        <v>5611</v>
      </c>
      <c r="B93" s="28" t="s">
        <v>463</v>
      </c>
      <c r="C93" s="149">
        <v>0</v>
      </c>
      <c r="D93" s="149">
        <v>0</v>
      </c>
    </row>
    <row r="94" spans="1:4" x14ac:dyDescent="0.2">
      <c r="A94" s="39">
        <v>2110</v>
      </c>
      <c r="B94" s="124" t="s">
        <v>622</v>
      </c>
      <c r="C94" s="152">
        <f>SUM(C95:C99)</f>
        <v>0</v>
      </c>
      <c r="D94" s="152">
        <f>SUM(D95:D99)</f>
        <v>0</v>
      </c>
    </row>
    <row r="95" spans="1:4" x14ac:dyDescent="0.2">
      <c r="A95" s="32">
        <v>2111</v>
      </c>
      <c r="B95" s="28" t="s">
        <v>623</v>
      </c>
      <c r="C95" s="149">
        <v>0</v>
      </c>
      <c r="D95" s="149">
        <v>0</v>
      </c>
    </row>
    <row r="96" spans="1:4" x14ac:dyDescent="0.2">
      <c r="A96" s="32">
        <v>2112</v>
      </c>
      <c r="B96" s="28" t="s">
        <v>624</v>
      </c>
      <c r="C96" s="149">
        <v>0</v>
      </c>
      <c r="D96" s="149">
        <v>0</v>
      </c>
    </row>
    <row r="97" spans="1:4" x14ac:dyDescent="0.2">
      <c r="A97" s="32">
        <v>2112</v>
      </c>
      <c r="B97" s="28" t="s">
        <v>625</v>
      </c>
      <c r="C97" s="149">
        <v>0</v>
      </c>
      <c r="D97" s="149">
        <v>0</v>
      </c>
    </row>
    <row r="98" spans="1:4" x14ac:dyDescent="0.2">
      <c r="A98" s="32">
        <v>2115</v>
      </c>
      <c r="B98" s="28" t="s">
        <v>626</v>
      </c>
      <c r="C98" s="149">
        <v>0</v>
      </c>
      <c r="D98" s="149">
        <v>0</v>
      </c>
    </row>
    <row r="99" spans="1:4" x14ac:dyDescent="0.2">
      <c r="A99" s="32">
        <v>2114</v>
      </c>
      <c r="B99" s="28" t="s">
        <v>627</v>
      </c>
      <c r="C99" s="149">
        <v>0</v>
      </c>
      <c r="D99" s="149">
        <v>0</v>
      </c>
    </row>
    <row r="100" spans="1:4" x14ac:dyDescent="0.2">
      <c r="A100" s="32"/>
      <c r="B100" s="121" t="s">
        <v>628</v>
      </c>
      <c r="C100" s="152">
        <f>+C101</f>
        <v>0</v>
      </c>
      <c r="D100" s="152">
        <f>+D101</f>
        <v>4484.4399999999996</v>
      </c>
    </row>
    <row r="101" spans="1:4" x14ac:dyDescent="0.2">
      <c r="A101" s="135">
        <v>3100</v>
      </c>
      <c r="B101" s="139" t="s">
        <v>643</v>
      </c>
      <c r="C101" s="157">
        <f>SUM(C102:C105)</f>
        <v>0</v>
      </c>
      <c r="D101" s="157">
        <f>SUM(D102:D105)</f>
        <v>4484.4399999999996</v>
      </c>
    </row>
    <row r="102" spans="1:4" x14ac:dyDescent="0.2">
      <c r="A102" s="137"/>
      <c r="B102" s="140" t="s">
        <v>644</v>
      </c>
      <c r="C102" s="158">
        <v>0</v>
      </c>
      <c r="D102" s="158">
        <v>0</v>
      </c>
    </row>
    <row r="103" spans="1:4" x14ac:dyDescent="0.2">
      <c r="A103" s="137"/>
      <c r="B103" s="140" t="s">
        <v>645</v>
      </c>
      <c r="C103" s="158">
        <v>0</v>
      </c>
      <c r="D103" s="158">
        <v>0</v>
      </c>
    </row>
    <row r="104" spans="1:4" x14ac:dyDescent="0.2">
      <c r="A104" s="137"/>
      <c r="B104" s="140" t="s">
        <v>646</v>
      </c>
      <c r="C104" s="158">
        <v>0</v>
      </c>
      <c r="D104" s="158">
        <v>0</v>
      </c>
    </row>
    <row r="105" spans="1:4" x14ac:dyDescent="0.2">
      <c r="A105" s="137"/>
      <c r="B105" s="140" t="s">
        <v>647</v>
      </c>
      <c r="C105" s="158">
        <v>0</v>
      </c>
      <c r="D105" s="158">
        <v>4484.4399999999996</v>
      </c>
    </row>
    <row r="106" spans="1:4" x14ac:dyDescent="0.2">
      <c r="A106" s="137"/>
      <c r="B106" s="141" t="s">
        <v>648</v>
      </c>
      <c r="C106" s="155">
        <f>+C107</f>
        <v>0</v>
      </c>
      <c r="D106" s="155">
        <f>+D107</f>
        <v>0</v>
      </c>
    </row>
    <row r="107" spans="1:4" x14ac:dyDescent="0.2">
      <c r="A107" s="135">
        <v>1270</v>
      </c>
      <c r="B107" s="136" t="s">
        <v>251</v>
      </c>
      <c r="C107" s="157">
        <f>+C108</f>
        <v>0</v>
      </c>
      <c r="D107" s="157">
        <f>+D108</f>
        <v>0</v>
      </c>
    </row>
    <row r="108" spans="1:4" x14ac:dyDescent="0.2">
      <c r="A108" s="137">
        <v>1273</v>
      </c>
      <c r="B108" s="138" t="s">
        <v>649</v>
      </c>
      <c r="C108" s="158">
        <v>0</v>
      </c>
      <c r="D108" s="158">
        <v>0</v>
      </c>
    </row>
    <row r="109" spans="1:4" x14ac:dyDescent="0.2">
      <c r="A109" s="137"/>
      <c r="B109" s="141" t="s">
        <v>650</v>
      </c>
      <c r="C109" s="155">
        <f>+C110+C112</f>
        <v>0</v>
      </c>
      <c r="D109" s="155">
        <f>+D110+D112</f>
        <v>0</v>
      </c>
    </row>
    <row r="110" spans="1:4" x14ac:dyDescent="0.2">
      <c r="A110" s="135">
        <v>4300</v>
      </c>
      <c r="B110" s="139" t="s">
        <v>651</v>
      </c>
      <c r="C110" s="157">
        <f>+C111</f>
        <v>0</v>
      </c>
      <c r="D110" s="159">
        <f>+D111</f>
        <v>0</v>
      </c>
    </row>
    <row r="111" spans="1:4" x14ac:dyDescent="0.2">
      <c r="A111" s="137">
        <v>4399</v>
      </c>
      <c r="B111" s="140" t="s">
        <v>351</v>
      </c>
      <c r="C111" s="158">
        <v>0</v>
      </c>
      <c r="D111" s="158">
        <v>0</v>
      </c>
    </row>
    <row r="112" spans="1:4" x14ac:dyDescent="0.2">
      <c r="A112" s="39">
        <v>1120</v>
      </c>
      <c r="B112" s="124" t="s">
        <v>629</v>
      </c>
      <c r="C112" s="152">
        <f>SUM(C113:C121)</f>
        <v>0</v>
      </c>
      <c r="D112" s="152">
        <f>SUM(D113:D121)</f>
        <v>0</v>
      </c>
    </row>
    <row r="113" spans="1:4" x14ac:dyDescent="0.2">
      <c r="A113" s="32">
        <v>1124</v>
      </c>
      <c r="B113" s="125" t="s">
        <v>630</v>
      </c>
      <c r="C113" s="160">
        <v>0</v>
      </c>
      <c r="D113" s="149">
        <v>0</v>
      </c>
    </row>
    <row r="114" spans="1:4" x14ac:dyDescent="0.2">
      <c r="A114" s="32">
        <v>1124</v>
      </c>
      <c r="B114" s="125" t="s">
        <v>631</v>
      </c>
      <c r="C114" s="160">
        <v>0</v>
      </c>
      <c r="D114" s="149">
        <v>0</v>
      </c>
    </row>
    <row r="115" spans="1:4" x14ac:dyDescent="0.2">
      <c r="A115" s="32">
        <v>1124</v>
      </c>
      <c r="B115" s="125" t="s">
        <v>632</v>
      </c>
      <c r="C115" s="160">
        <v>0</v>
      </c>
      <c r="D115" s="149">
        <v>0</v>
      </c>
    </row>
    <row r="116" spans="1:4" x14ac:dyDescent="0.2">
      <c r="A116" s="32">
        <v>1124</v>
      </c>
      <c r="B116" s="125" t="s">
        <v>633</v>
      </c>
      <c r="C116" s="160">
        <v>0</v>
      </c>
      <c r="D116" s="149">
        <v>0</v>
      </c>
    </row>
    <row r="117" spans="1:4" x14ac:dyDescent="0.2">
      <c r="A117" s="32">
        <v>1124</v>
      </c>
      <c r="B117" s="125" t="s">
        <v>634</v>
      </c>
      <c r="C117" s="149">
        <v>0</v>
      </c>
      <c r="D117" s="149">
        <v>0</v>
      </c>
    </row>
    <row r="118" spans="1:4" x14ac:dyDescent="0.2">
      <c r="A118" s="32">
        <v>1124</v>
      </c>
      <c r="B118" s="125" t="s">
        <v>635</v>
      </c>
      <c r="C118" s="149">
        <v>0</v>
      </c>
      <c r="D118" s="149">
        <v>0</v>
      </c>
    </row>
    <row r="119" spans="1:4" x14ac:dyDescent="0.2">
      <c r="A119" s="32">
        <v>1122</v>
      </c>
      <c r="B119" s="125" t="s">
        <v>636</v>
      </c>
      <c r="C119" s="149">
        <v>0</v>
      </c>
      <c r="D119" s="149">
        <v>0</v>
      </c>
    </row>
    <row r="120" spans="1:4" x14ac:dyDescent="0.2">
      <c r="A120" s="32">
        <v>1122</v>
      </c>
      <c r="B120" s="125" t="s">
        <v>637</v>
      </c>
      <c r="C120" s="160">
        <v>0</v>
      </c>
      <c r="D120" s="149">
        <v>0</v>
      </c>
    </row>
    <row r="121" spans="1:4" x14ac:dyDescent="0.2">
      <c r="A121" s="32">
        <v>1122</v>
      </c>
      <c r="B121" s="125" t="s">
        <v>638</v>
      </c>
      <c r="C121" s="149">
        <v>0</v>
      </c>
      <c r="D121" s="149">
        <v>0</v>
      </c>
    </row>
    <row r="122" spans="1:4" x14ac:dyDescent="0.2">
      <c r="A122" s="32"/>
      <c r="B122" s="126" t="s">
        <v>639</v>
      </c>
      <c r="C122" s="152">
        <f>C47+C48+C100-C106-C109</f>
        <v>0</v>
      </c>
      <c r="D122" s="152">
        <f>D47+D48+D100-D106-D109</f>
        <v>805411.85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ignoredErrors>
    <ignoredError sqref="C15:D15" formulaRange="1"/>
  </ignoredError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8" t="s">
        <v>187</v>
      </c>
      <c r="B2" s="89" t="s">
        <v>50</v>
      </c>
    </row>
    <row r="3" spans="1:2" x14ac:dyDescent="0.2">
      <c r="B3" s="102"/>
    </row>
    <row r="4" spans="1:2" ht="14.1" customHeight="1" x14ac:dyDescent="0.2">
      <c r="A4" s="103" t="s">
        <v>27</v>
      </c>
      <c r="B4" s="93" t="s">
        <v>78</v>
      </c>
    </row>
    <row r="5" spans="1:2" ht="14.1" customHeight="1" x14ac:dyDescent="0.2">
      <c r="B5" s="93" t="s">
        <v>51</v>
      </c>
    </row>
    <row r="6" spans="1:2" ht="14.1" customHeight="1" x14ac:dyDescent="0.2">
      <c r="B6" s="93" t="s">
        <v>148</v>
      </c>
    </row>
    <row r="7" spans="1:2" ht="14.1" customHeight="1" x14ac:dyDescent="0.2">
      <c r="B7" s="93" t="s">
        <v>149</v>
      </c>
    </row>
    <row r="8" spans="1:2" ht="14.1" customHeight="1" x14ac:dyDescent="0.2"/>
    <row r="9" spans="1:2" x14ac:dyDescent="0.2">
      <c r="A9" s="103" t="s">
        <v>29</v>
      </c>
      <c r="B9" s="95" t="s">
        <v>586</v>
      </c>
    </row>
    <row r="10" spans="1:2" ht="15" customHeight="1" x14ac:dyDescent="0.2">
      <c r="B10" s="95" t="s">
        <v>75</v>
      </c>
    </row>
    <row r="11" spans="1:2" ht="15" customHeight="1" x14ac:dyDescent="0.2">
      <c r="B11" s="105" t="s">
        <v>192</v>
      </c>
    </row>
    <row r="12" spans="1:2" ht="15" customHeight="1" x14ac:dyDescent="0.2"/>
    <row r="13" spans="1:2" x14ac:dyDescent="0.2">
      <c r="A13" s="103" t="s">
        <v>76</v>
      </c>
      <c r="B13" s="93" t="s">
        <v>587</v>
      </c>
    </row>
    <row r="14" spans="1:2" ht="15" customHeight="1" x14ac:dyDescent="0.2">
      <c r="B14" s="93" t="s">
        <v>588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María Navarrete Ibarra</cp:lastModifiedBy>
  <cp:lastPrinted>2019-02-13T21:19:08Z</cp:lastPrinted>
  <dcterms:created xsi:type="dcterms:W3CDTF">2012-12-11T20:36:24Z</dcterms:created>
  <dcterms:modified xsi:type="dcterms:W3CDTF">2023-07-19T18:00:06Z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